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70" windowWidth="14810" windowHeight="7950"/>
  </bookViews>
  <sheets>
    <sheet name="PS Grants" sheetId="3" r:id="rId1"/>
    <sheet name="ED Grants" sheetId="1" r:id="rId2"/>
  </sheets>
  <definedNames>
    <definedName name="_xlnm.Print_Area" localSheetId="1">'ED Grants'!$A$5:$K$22</definedName>
    <definedName name="_xlnm.Print_Area" localSheetId="0">'PS Grants'!$A$1:$L$40</definedName>
    <definedName name="_xlnm.Print_Titles" localSheetId="1">'ED Grants'!$7:$7</definedName>
    <definedName name="_xlnm.Print_Titles" localSheetId="0">'PS Grants'!$6:$7</definedName>
  </definedNames>
  <calcPr calcId="162913"/>
</workbook>
</file>

<file path=xl/calcChain.xml><?xml version="1.0" encoding="utf-8"?>
<calcChain xmlns="http://schemas.openxmlformats.org/spreadsheetml/2006/main">
  <c r="H5" i="3" l="1"/>
  <c r="AQ5" i="3"/>
  <c r="AO5" i="3"/>
  <c r="AM5" i="3"/>
  <c r="AK5" i="3"/>
  <c r="AI5" i="3"/>
  <c r="AG5" i="3"/>
  <c r="AE5" i="3"/>
  <c r="AC5" i="3"/>
  <c r="W5" i="3"/>
  <c r="U5" i="3"/>
  <c r="S5" i="3"/>
  <c r="Q5" i="3"/>
  <c r="H40" i="3"/>
  <c r="Z15" i="3"/>
  <c r="Y15" i="3"/>
  <c r="L15" i="3"/>
  <c r="K15" i="3"/>
  <c r="I15" i="3"/>
  <c r="Y10" i="3" l="1"/>
  <c r="Z10" i="3"/>
  <c r="Y11" i="3"/>
  <c r="Z11" i="3"/>
  <c r="Y12" i="3"/>
  <c r="Z12" i="3"/>
  <c r="Y13" i="3"/>
  <c r="Z13" i="3"/>
  <c r="Y14" i="3"/>
  <c r="Z14" i="3"/>
  <c r="Y16" i="3"/>
  <c r="Z16" i="3"/>
  <c r="Y17" i="3"/>
  <c r="Z17" i="3"/>
  <c r="Y18" i="3"/>
  <c r="Z18" i="3"/>
  <c r="Y19" i="3"/>
  <c r="Z19" i="3"/>
  <c r="Y20" i="3"/>
  <c r="Z20" i="3"/>
  <c r="Y21" i="3"/>
  <c r="Z21" i="3"/>
  <c r="Y22" i="3"/>
  <c r="Z22" i="3"/>
  <c r="Y23" i="3"/>
  <c r="Z23" i="3"/>
  <c r="Y24" i="3"/>
  <c r="Z24" i="3"/>
  <c r="Y25" i="3"/>
  <c r="Z25" i="3"/>
  <c r="Y26" i="3"/>
  <c r="Z26" i="3"/>
  <c r="Y27" i="3"/>
  <c r="Z27" i="3"/>
  <c r="Y28" i="3"/>
  <c r="Z28" i="3"/>
  <c r="Y29" i="3"/>
  <c r="Z29" i="3"/>
  <c r="Y30" i="3"/>
  <c r="Z30" i="3"/>
  <c r="Y31" i="3"/>
  <c r="Z31" i="3"/>
  <c r="Y32" i="3"/>
  <c r="Z32" i="3"/>
  <c r="Y33" i="3"/>
  <c r="Z33" i="3"/>
  <c r="Y34" i="3"/>
  <c r="Z34" i="3"/>
  <c r="Y35" i="3"/>
  <c r="Z35" i="3"/>
  <c r="Y36" i="3"/>
  <c r="Z36" i="3"/>
  <c r="Y37" i="3"/>
  <c r="Z37" i="3"/>
  <c r="Y38" i="3"/>
  <c r="Z38" i="3"/>
  <c r="Y39" i="3"/>
  <c r="Z39" i="3"/>
  <c r="K12" i="1"/>
  <c r="K13" i="1"/>
  <c r="K14" i="1"/>
  <c r="K15" i="1"/>
  <c r="K16" i="1"/>
  <c r="K17" i="1"/>
  <c r="K18" i="1"/>
  <c r="K19" i="1"/>
  <c r="K20" i="1"/>
  <c r="K21" i="1"/>
  <c r="Y8" i="3" l="1"/>
  <c r="K8" i="3"/>
  <c r="L8" i="3"/>
  <c r="K9" i="3"/>
  <c r="L9" i="3"/>
  <c r="K10" i="3"/>
  <c r="L10" i="3"/>
  <c r="K11" i="3"/>
  <c r="L11" i="3"/>
  <c r="K12" i="3"/>
  <c r="L12" i="3"/>
  <c r="K13" i="3"/>
  <c r="L13" i="3"/>
  <c r="K14" i="3"/>
  <c r="L14" i="3"/>
  <c r="K16" i="3"/>
  <c r="L16" i="3"/>
  <c r="K17" i="3"/>
  <c r="L17" i="3"/>
  <c r="K18" i="3"/>
  <c r="L18" i="3"/>
  <c r="K19" i="3"/>
  <c r="L19" i="3"/>
  <c r="K20" i="3"/>
  <c r="L20" i="3"/>
  <c r="K21" i="3"/>
  <c r="L21" i="3"/>
  <c r="K22" i="3"/>
  <c r="L22" i="3"/>
  <c r="K23" i="3"/>
  <c r="L23" i="3"/>
  <c r="K24" i="3"/>
  <c r="L24" i="3"/>
  <c r="K25" i="3"/>
  <c r="L25" i="3"/>
  <c r="K26" i="3"/>
  <c r="L26" i="3"/>
  <c r="K27" i="3"/>
  <c r="L27" i="3"/>
  <c r="K28" i="3"/>
  <c r="L28" i="3"/>
  <c r="K29" i="3"/>
  <c r="L29" i="3"/>
  <c r="K30" i="3"/>
  <c r="L30" i="3"/>
  <c r="K31" i="3"/>
  <c r="L31" i="3"/>
  <c r="K32" i="3"/>
  <c r="L32" i="3"/>
  <c r="K33" i="3"/>
  <c r="L33" i="3"/>
  <c r="K34" i="3"/>
  <c r="L34" i="3"/>
  <c r="K35" i="3"/>
  <c r="L35" i="3"/>
  <c r="K36" i="3"/>
  <c r="L36" i="3"/>
  <c r="K37" i="3"/>
  <c r="L37" i="3"/>
  <c r="K38" i="3"/>
  <c r="L38" i="3"/>
  <c r="I9" i="3"/>
  <c r="I10" i="3"/>
  <c r="I11" i="3"/>
  <c r="I12" i="3"/>
  <c r="I13" i="3"/>
  <c r="I14" i="3"/>
  <c r="I16" i="3"/>
  <c r="I17" i="3"/>
  <c r="I18" i="3"/>
  <c r="I19" i="3"/>
  <c r="I20" i="3"/>
  <c r="I21" i="3"/>
  <c r="I22" i="3"/>
  <c r="I23" i="3"/>
  <c r="I24" i="3"/>
  <c r="I25" i="3"/>
  <c r="I26" i="3"/>
  <c r="I27" i="3"/>
  <c r="I28" i="3"/>
  <c r="I29" i="3"/>
  <c r="I30" i="3"/>
  <c r="I31" i="3"/>
  <c r="I32" i="3"/>
  <c r="I33" i="3"/>
  <c r="I34" i="3"/>
  <c r="I35" i="3"/>
  <c r="I36" i="3"/>
  <c r="I37" i="3"/>
  <c r="I38" i="3"/>
  <c r="I39" i="3"/>
  <c r="S8" i="1" l="1"/>
  <c r="S9" i="1" l="1"/>
  <c r="S10" i="1"/>
  <c r="S11" i="1"/>
  <c r="S12" i="1"/>
  <c r="S13" i="1"/>
  <c r="S14" i="1"/>
  <c r="S15" i="1"/>
  <c r="S16" i="1"/>
  <c r="S17" i="1"/>
  <c r="S18" i="1"/>
  <c r="S19" i="1"/>
  <c r="S20" i="1"/>
  <c r="S21" i="1"/>
  <c r="I8" i="3" l="1"/>
  <c r="I40" i="3" l="1"/>
  <c r="T3" i="3"/>
  <c r="R3" i="3"/>
  <c r="P3" i="3"/>
  <c r="N3" i="3"/>
  <c r="V3" i="3"/>
  <c r="K39" i="3" l="1"/>
  <c r="L39" i="3"/>
  <c r="K40" i="3" l="1"/>
  <c r="K8" i="1"/>
  <c r="K9" i="1"/>
  <c r="K10" i="1"/>
  <c r="K11" i="1"/>
  <c r="L40" i="3"/>
  <c r="L5" i="3" s="1"/>
  <c r="L4" i="3"/>
  <c r="K3" i="3"/>
  <c r="K4" i="3" s="1"/>
  <c r="K3" i="1"/>
  <c r="K4" i="1" s="1"/>
  <c r="K5" i="3" l="1"/>
  <c r="S3" i="1"/>
  <c r="S4" i="1" s="1"/>
  <c r="Z9" i="3"/>
  <c r="Y9" i="3"/>
  <c r="Z8" i="3"/>
  <c r="Z4" i="3"/>
  <c r="Y3" i="3"/>
  <c r="Y4" i="3" s="1"/>
  <c r="G40" i="3"/>
  <c r="Y22" i="1"/>
  <c r="AQ4" i="3"/>
  <c r="AO4" i="3"/>
  <c r="AO40" i="3"/>
  <c r="AM4" i="3"/>
  <c r="AK4" i="3"/>
  <c r="AK40" i="3"/>
  <c r="AI4" i="3"/>
  <c r="AG4" i="3"/>
  <c r="AG40" i="3"/>
  <c r="AE4" i="3"/>
  <c r="AC4" i="3"/>
  <c r="AC40" i="3"/>
  <c r="AP3" i="3"/>
  <c r="AP4" i="3" s="1"/>
  <c r="AN3" i="3"/>
  <c r="AN4" i="3" s="1"/>
  <c r="AN40" i="3"/>
  <c r="AL3" i="3"/>
  <c r="AL4" i="3" s="1"/>
  <c r="AJ3" i="3"/>
  <c r="AJ4" i="3" s="1"/>
  <c r="AH3" i="3"/>
  <c r="AH4" i="3" s="1"/>
  <c r="AF3" i="3"/>
  <c r="AF4" i="3" s="1"/>
  <c r="AF40" i="3"/>
  <c r="AD3" i="3"/>
  <c r="AD4" i="3" s="1"/>
  <c r="AB3" i="3"/>
  <c r="AB4" i="3" s="1"/>
  <c r="W4" i="3"/>
  <c r="U4" i="3"/>
  <c r="U40" i="3"/>
  <c r="S4" i="3"/>
  <c r="Q4" i="3"/>
  <c r="Q40" i="3"/>
  <c r="V4" i="3"/>
  <c r="T4" i="3"/>
  <c r="T40" i="3"/>
  <c r="R4" i="3"/>
  <c r="P4" i="3"/>
  <c r="O4" i="3"/>
  <c r="N4" i="3"/>
  <c r="AB3" i="1"/>
  <c r="AB4" i="1" s="1"/>
  <c r="AB22" i="1"/>
  <c r="AA3" i="1"/>
  <c r="AA4" i="1" s="1"/>
  <c r="Z3" i="1"/>
  <c r="Z4" i="1" s="1"/>
  <c r="Y3" i="1"/>
  <c r="Y4" i="1" s="1"/>
  <c r="X3" i="1"/>
  <c r="X4" i="1" s="1"/>
  <c r="W3" i="1"/>
  <c r="W4" i="1" s="1"/>
  <c r="V3" i="1"/>
  <c r="V4" i="1" s="1"/>
  <c r="U3" i="1"/>
  <c r="U4" i="1" s="1"/>
  <c r="Q3" i="1"/>
  <c r="Q4" i="1" s="1"/>
  <c r="Q22" i="1"/>
  <c r="P3" i="1"/>
  <c r="P4" i="1" s="1"/>
  <c r="P22" i="1"/>
  <c r="O3" i="1"/>
  <c r="O4" i="1" s="1"/>
  <c r="N3" i="1"/>
  <c r="N4" i="1" s="1"/>
  <c r="M3" i="1"/>
  <c r="M4" i="1" s="1"/>
  <c r="M22" i="1"/>
  <c r="I3" i="1"/>
  <c r="I4" i="1" s="1"/>
  <c r="I22" i="1"/>
  <c r="G3" i="3"/>
  <c r="G4" i="3" s="1"/>
  <c r="H4" i="3"/>
  <c r="AQ40" i="3"/>
  <c r="AP40" i="3"/>
  <c r="AM40" i="3"/>
  <c r="AL40" i="3"/>
  <c r="AJ40" i="3"/>
  <c r="AI40" i="3"/>
  <c r="AH40" i="3"/>
  <c r="AE40" i="3"/>
  <c r="AD40" i="3"/>
  <c r="AB40" i="3"/>
  <c r="W40" i="3"/>
  <c r="V40" i="3"/>
  <c r="S40" i="3"/>
  <c r="R40" i="3"/>
  <c r="P40" i="3"/>
  <c r="O40" i="3"/>
  <c r="O5" i="3" s="1"/>
  <c r="N40" i="3"/>
  <c r="AA22" i="1"/>
  <c r="Z22" i="1"/>
  <c r="X22" i="1"/>
  <c r="W22" i="1"/>
  <c r="V22" i="1"/>
  <c r="U22" i="1"/>
  <c r="O22" i="1"/>
  <c r="N22" i="1"/>
  <c r="H22" i="1"/>
  <c r="G22" i="1"/>
  <c r="F40" i="3"/>
  <c r="D40" i="3"/>
  <c r="AB5" i="1" l="1"/>
  <c r="M5" i="1"/>
  <c r="Z5" i="1"/>
  <c r="W5" i="1"/>
  <c r="U5" i="1"/>
  <c r="I5" i="1"/>
  <c r="T5" i="3"/>
  <c r="AN5" i="3"/>
  <c r="P5" i="3"/>
  <c r="AP5" i="3"/>
  <c r="AD5" i="3"/>
  <c r="AJ5" i="3"/>
  <c r="Z40" i="3"/>
  <c r="Z5" i="3" s="1"/>
  <c r="G5" i="3"/>
  <c r="AB5" i="3"/>
  <c r="AH5" i="3"/>
  <c r="Y40" i="3"/>
  <c r="Y5" i="3" s="1"/>
  <c r="AL5" i="3"/>
  <c r="R5" i="3"/>
  <c r="V5" i="3"/>
  <c r="AF5" i="3"/>
  <c r="N5" i="1"/>
  <c r="P5" i="1"/>
  <c r="X5" i="1"/>
  <c r="AA5" i="1"/>
  <c r="S22" i="1"/>
  <c r="S5" i="1" s="1"/>
  <c r="V5" i="1"/>
  <c r="Y5" i="1"/>
  <c r="O5" i="1"/>
  <c r="Q5" i="1"/>
  <c r="K22" i="1"/>
  <c r="K5" i="1" s="1"/>
  <c r="N5" i="3"/>
</calcChain>
</file>

<file path=xl/sharedStrings.xml><?xml version="1.0" encoding="utf-8"?>
<sst xmlns="http://schemas.openxmlformats.org/spreadsheetml/2006/main" count="268" uniqueCount="162">
  <si>
    <t>Gunnison Council for the Arts (dba Gunnison Arts Center)</t>
  </si>
  <si>
    <t>Gunnison Country Chamber of Commerce</t>
  </si>
  <si>
    <t>Gunni Gras - Mardi Gras</t>
  </si>
  <si>
    <t>Gunnison River Festival</t>
  </si>
  <si>
    <t>I Bar Inc.</t>
  </si>
  <si>
    <t>West Elk Hockey Association</t>
  </si>
  <si>
    <t>City of Gunnison</t>
  </si>
  <si>
    <t>Economic Development Grant Summary</t>
  </si>
  <si>
    <t>Event</t>
  </si>
  <si>
    <t>Local Marketing</t>
  </si>
  <si>
    <t>Project Name</t>
  </si>
  <si>
    <t>Description</t>
  </si>
  <si>
    <t>Amount Requested</t>
  </si>
  <si>
    <t>X</t>
  </si>
  <si>
    <t>Organization Name</t>
  </si>
  <si>
    <t>Public Service Grant Summary</t>
  </si>
  <si>
    <t>Marijuana Sales Tax</t>
  </si>
  <si>
    <t>American Foundation for Suicide Prevention</t>
  </si>
  <si>
    <t>Gunnison Conservation District</t>
  </si>
  <si>
    <t>Conservation Education</t>
  </si>
  <si>
    <t>Annual Night of Lights</t>
  </si>
  <si>
    <t>Trick or Treat Business District</t>
  </si>
  <si>
    <t>Gunnison Country Food Pantry</t>
  </si>
  <si>
    <t>Gunnison County Health and Human Services</t>
  </si>
  <si>
    <t>Gunnison County Library District</t>
  </si>
  <si>
    <t>Gunnison County Pioneer and Historical Society</t>
  </si>
  <si>
    <t>Additional Building</t>
  </si>
  <si>
    <t>Gunnison Valley Mentors</t>
  </si>
  <si>
    <t>Gunnison Nordic</t>
  </si>
  <si>
    <t>Gunnison Trails Inc</t>
  </si>
  <si>
    <t>Gunnison Valley Animal Welfare League</t>
  </si>
  <si>
    <t>Project Hope of Gunnison Valley</t>
  </si>
  <si>
    <t>Six Points Evaluation and Training, Inc.</t>
  </si>
  <si>
    <t>Services for Adults with Developmental Disabilities</t>
  </si>
  <si>
    <t>Tenderfoot Child &amp; Family Development Center</t>
  </si>
  <si>
    <t>Tuition Assistance</t>
  </si>
  <si>
    <t>gO Initiative/ gO Girls Program</t>
  </si>
  <si>
    <t>Amount Awarded</t>
  </si>
  <si>
    <t>General Fund</t>
  </si>
  <si>
    <t>Jim Gelwicks</t>
  </si>
  <si>
    <t>Jim Miles</t>
  </si>
  <si>
    <t>Mallory Logan</t>
  </si>
  <si>
    <t>Clara Schulte</t>
  </si>
  <si>
    <t>Elizabeth Felix</t>
  </si>
  <si>
    <t>Esperanza Antonarez</t>
  </si>
  <si>
    <t>Karavela Zeiter</t>
  </si>
  <si>
    <t>Rhys Orgill</t>
  </si>
  <si>
    <t>Charlie Zieter</t>
  </si>
  <si>
    <t xml:space="preserve">Kendall McDonald </t>
  </si>
  <si>
    <t>Annabelle Morrison</t>
  </si>
  <si>
    <t>Less: Transfers to PS</t>
  </si>
  <si>
    <t>Plus: Transfers from ED</t>
  </si>
  <si>
    <t>Budget Available</t>
  </si>
  <si>
    <t>Budgeted Amount</t>
  </si>
  <si>
    <t>Remaining</t>
  </si>
  <si>
    <t>Marijuana</t>
  </si>
  <si>
    <t>Less: Transfers to ED</t>
  </si>
  <si>
    <t>Plus: Transfers from PS</t>
  </si>
  <si>
    <t>Average</t>
  </si>
  <si>
    <t>Business Dev't</t>
  </si>
  <si>
    <t>TOTAL</t>
  </si>
  <si>
    <t>Gunnison Country Chamber of Comemrce</t>
  </si>
  <si>
    <t>Gunnison High School</t>
  </si>
  <si>
    <t>Race Revolutions, LLC</t>
  </si>
  <si>
    <t>Rotary Club of Gunnison</t>
  </si>
  <si>
    <t>The gO Initiative</t>
  </si>
  <si>
    <t>2019 Award</t>
  </si>
  <si>
    <t>Gunnison Creative District support funding</t>
  </si>
  <si>
    <t>Gunnison's Frist Friday ArtWalk regional advertising and ArtWalk Fest event</t>
  </si>
  <si>
    <t>Holiday Greenback Exchange 2020</t>
  </si>
  <si>
    <t>Gunnison High School Student Council</t>
  </si>
  <si>
    <t>Moonlight Ski Series</t>
  </si>
  <si>
    <t>I Bar Wedding Destination Marketing</t>
  </si>
  <si>
    <t>Summer Concert Series</t>
  </si>
  <si>
    <t>Professional Development through Marketing</t>
  </si>
  <si>
    <t>The Gunni Grinder</t>
  </si>
  <si>
    <t>Rotary Fishing Tournment</t>
  </si>
  <si>
    <t>The gO Initiative gOgirl Program</t>
  </si>
  <si>
    <t>No 2020 Request</t>
  </si>
  <si>
    <t>Gunnison River Festival Block Party on South Main</t>
  </si>
  <si>
    <t>With the successful competition of the Call Yourself Creative program, Gunnison would be eligible to be invited to apply for a Creative District Certification from Colorado Creative industries. The Creative District Certification process focuses on defining specific geographic areas that can attract artists and creative entrepreneurs to a community, infuse new energy and innovation and enhance economic and civic capital. Creative Districts are hubs of economic activity, enhancing the area as an appealing place to live, visit and conduct business, as well as generate new economic activity. Program support offers selected communities access to financial and technical support and networking and training programs. Primary recipients are Colorado communities, including local government entities and nonprofit cultural organizations within and surrounding the Certified Creative Districts. The next application process will open in the fall of 2020.
To complete the Call Yourself Creative program and apply for a Gunnison Creative District, the Call Yourself Creative coalition must continue their work. After completing stages 1 and 2 through data gathering and community outreach activities, the research work and planning for Stage 3 “ACTIVATE” began. At this point, the coalition was faced with needing further resources and a change in course. 
Within Stage 3 the entity determines its legal structure and funding sources. The best option for Gunnison is not to make our Creative District a part of the City or a program of the Gunnison Arts Center but a separate 501c3, fiscally managed by the Gunnison Arts Center. In this scenario, the Creative District would be able to obtain separate funding for its programs and activities. These activities would be managed by the Gunnison Arts Center and directly support the City of Gunnison and our community. They would not be Gunnison Arts Center programs but would instead support community-wide initiatives such as downtown directional signage, public art, and community events like the First Friday ArtWalk. As an example, the ArtWalk would be rolled into Creative District programming, consolidating funding and resources with an even bigger economic impact on our community.
The Gunnison Creative District will need to show $10,000 in-hand to complete its application for certification. This request if for the City to fund half of this provided the Call Yourself Creative coalition can find matching funders. With a successful application and certification of a Gunnison Creative District, Colorado Creative Industries will award our Creative District a $10,000 matching grant to kick off programs and projects identified by the coalition.
With representatives from the City of Gunnison, Western Colorado University, Gunnison Arts Center, downtown business owners, and individual artists the Gunnison Call Yourself Creative crew has summarized the data from the input activities to develop a shared vision for the future of a Gunnison Creative District. Using the recently crafted “Downtown Vibrancy Initiative” as well as the City’s recent “Comprehensive Plan Update” as guideposts, the stakeholders in this process see a direct correlation with the goals set forth by these important documents and the potential for a Gunnison Creative District. Our vision for the future is one of collaboration and pooling resources to accomplish shared goals that benefit the community as a whole. The City of Gunnison will be a regional destination, known throughout the State as a thriving and exciting community that attracts and retains a diverse group of residents, businesses, and employers. This includes creating a vibrant and authentic downtown that reflects our strong sense of place, making our downtown streets and transportation corridors safe and easy to use, supporting a healthy downtown business environment that strengthens our local economy, and enhancing our downtown by strengthening the connections between Western and the community.</t>
  </si>
  <si>
    <t>Gunnison’s First Friday ArtWalk and Music presents an opportunity for locals and visitors to stroll beautiful downtown Gunnison from 5 – 8 pm to experience a wide variety of art, artists and live music on the first Friday of each month year-round. From professional galleries and boutique shops to craft restaurants and breweries to art co-ops and our non-profit community Arts Center, Gunnison’s First Friday Art Walk and Music represents a wide range of downtown business.
The Gunnison ArtWalk Alliance, a united coalition of creative business and nonprofits, coordinates and promotes Gunnison’s First Friday ArtWalk, a celebration of creativity, culture, and community, as a means to activate downtown Gunnison and see it thrive.
The ArtWalk Fest is an annual event on the First Friday ArtWalk of September that showcases creativity and art throughout downtown Gunnison. With the participating ArtWalk galleries featuring live music and art in action, Main Street will come alive with activity from 5 – 8 pm. Additionally, the event features street performers entertaining passersby, businesses highlighting sidewalk sales, and restaurants featuring specials. The activities again continue after 8 pm with a Block Party on South Main featuring a free concert, dancing in the street, and locally brewed craft beer and food trucks.</t>
  </si>
  <si>
    <t>This is the annual Holiday Greenback sale where we provide $100.00 worth of greenbacks for an $80.00 purchase.  This provides a $20.00 discount to the consumer.  The Holiday Greenbacks are sold on one day at a specified time and have a limited time period when these are valid for.  This Greenback Exchange is designed to encourage local shopping by offering a discount incentive and get people to shop local and support the local businesses and economy.</t>
  </si>
  <si>
    <t>The Gunnison High School Student Council works directly with GHS staff and students to create a healthy environment at the school. Student Council also plans and puts on events outside of school that are drug-free and free for students. The purpose of the Gunnison High School Student Council, as stated in our constitution, is “inspiring positive relationships, building community, and serving in and around Gunnison High School, as well as the entire surrounding Gunnison community.”</t>
  </si>
  <si>
    <t>This is a series of three Moonlight Ski events - one in Jan, one Feb and one March...proposed dates are 1/10, 2/8, and 3/7 to take place at Dos Rios, Black Canyon of the Gunnison National Park, and either Van Tuyl or Hartman Rocks. The events will include a package deal with lodging partner and Gene Taylor for ski rentals. Advertising will be done locally and regionally with the goal of attracting skiers to the Gunnison area. Events will include ski tours, ski tips, social networking, and fun. The event locations are selected to spread the idea of Gunnison's great skiing and attract new interest. We also hope to provide an event for young skiers involved with Western Colorado University and local elementary and high schools.</t>
  </si>
  <si>
    <t>The Gunnison River Festival is an annual festival heal on the lakes and rivers of
the Gunnison Valley with the goal of celebrating our local waterways. There is a
kids zone, educational booths to learn about river issues and events like downriver
races, freestyle kayak and raft rodeos, hooligan races, canine water comps, SUP
events and community gatherings both at the Whitewater Park and
downtown Gunnison. 
Also, the Pack Raft Roundup (an annual event held in a different location every year) is looking to the Gunnison watershed to hold events and have a weekend of trainings in the valley - with Gunnison River Festival being their host.</t>
  </si>
  <si>
    <t>The I Bar Ranch hosted 11 weddings in 2019, with six of them occurring after the popular summer concert series in the month of September. The summer concert series headlines 20 bands from June 25-August 20, primarily on Tuesdays for Burgers and Brews and Thursdays for the Classic Colorado Concert Series, leaving weekends open for special events.  Events primarily include fundraiser concerts for local non-profit organizations and weddings.   
Destination weddings have become increasingly popular in Colorado, especially during the month of September when the changing Aspens provide a golden background to any event. The I Bar ranch is the only venue in Gunnison capable to meet this demand and we are thankful for the City of Gunnison funding over the past two years that allow us to develop this aspect of our business and at the same time provide a great economic benefit to local business.  Marketing to the wedding sector is completely different than the marketing of our music events, and more costly since it is a specialized market with a broader audience to engage.  However, through conservative expansion that focuses on enhancing our existing marketing approach to appeal to the destination wedding market, we continue to grow and refine our strategy within and outside of Gunnison Valley.   Locally we advertise in the Gunnison/Crested Butte wedding guide and the Crested Butte Winter Magazine.  City Economic Development funding is allowing us to develop a conservative, out of the valley marketing approach with impact and low overhead. Every January, the largest Wedding show on the Western slope is held in Grand Junction and is sponsored by the Colorado wedding magazine. It provides great exposure of the I Bar to the 1,500 that attend and it allows for networking with 250 other exhibitors.</t>
  </si>
  <si>
    <t>The summer concert series headlines Local, Regional &amp; National touring bands primarily on Tuesdays for Burgers and Brews, and Thursdays for the Classic Colorado Series.  Supporting Gunnison’s music economy brings multiple dividends: it advances artistic and cultural growth, strengthens our community’s social fabric, creates jobs, and boosts economic activity and tourism spending. A vibrant music economy creates a positive “vibe”, a quality of life that makes people want to come here and stay.   
In support of local nonprofits, the I Bar Ranch allows concerts to be used for fundraising with the following organizations:  KBUT public radio, the Community Foundation of the Gunnison Valley, Gunnison River Festival, Gunnison Valley Health Foundation, Six Points Developmental Center, Western Colorado University’s Track &amp; Field program, Western Colorado University Wrestling and Gunnison Valley Mentors. By allowing the venue for fundraising events, approximately $40,000.00 was raised in the summer of 2019.  The I Bar provides evening entertainment for local events such as Cattlemen’s Days, 4th of July weekend, Western Colorado University and Gunnison High School Homecoming celebrations. 
In 2020 we are seeking additional funding to support an emerging opportunity for a new event that is well suited to our demographic.  We hosted the popular Rocky Mountain Overland Rally in early August that attracted 550 attendees over the four day event. Overland Rallies started eight years ago in Washington and British Colombia, they appear to have a winning formula to draw a large crowd of multiple day visitors, with an average of 1700 attending each event. We are excited about this new partnership with the Overland Rally.</t>
  </si>
  <si>
    <t>The Gunni Grinder will hold its first annual race on September 19, 2020.  It is our intent to showcase the thousands of miles of gravel and dirt roads in Gunnision County and promote the County as top destination for gravel riding.
The race will cover a 100-mile loop beginning and ending in downtown Gunnison.  For the recreational rider, we will also include fun ride distances of 50 and 20 miles.  The race course will include close to 90 miles of gravel roads, rugged forest roads, challenging climbs and approximately 10 miles of pavement.  We anticipate the first year to bring in over 500 riders and the event will be capped at 1,500 participants.</t>
  </si>
  <si>
    <t>Rotary brings together a global network of volunteer leaders who dedicate their time and talent to tackle the world’s most pressing humanitarian challenges. Rotary connects 1.2 million members from more than 200 countries and geographical areas. Their work impacts lives at both the local and international levels.
For the past few years, the Rotary Club of Gunnison has taken the reigns to organizing what used to be the Kiwanis Club's Annual Fishing Tournament on Blue Mesa. This fishing tournament brings in contestants from all over the state of Colorado, historically 90-110 two-person teams (180-220 participants). The funds raised by this event are used to provide Youth Scholarships and Community Grants to local youth and nonprofits.</t>
  </si>
  <si>
    <t>The gOgirl program was started by Griggs Orthopedics in 2015, as a mountain biking program for Gunnison Valley female youth. Now in its fifth year, the program falls under the gO Initiative, a 501c3 Colorado Corporation intended to educate, inspire and develop athletes of all ages and abilities in mountain sports. The program is open to all girls from age 7-12 and runs for 9 weeks in the summer from 12-5 on Tuesday and Thursday. Participants in Gunnison are exposed to proper mountain biking, climbing, swimming, baking/nutrition and other outdoor activities.  Cost of the program is $540 per summer, which is a discounted price and covers all of the coaching and staffing for the summer.</t>
  </si>
  <si>
    <t>This past spring, West Elk Hockey Associated updated our strategic Plan and one of our main objectives is Ongoing Program Development and to be a more Professional Managed Organization. Within these objectives comes a focus on recruitment. As we strive to fill the desires of the recreational community, we recognize the need for a more programming options for our youth and adult. 
As we focus on recruitment, we are faced with some added costs in marketing, website enhancement and programming. 
A viable, growing and professionally managed hockey association bodes well for the City of Gunnison and our valley at a time we are seeking to recruit new and grow existing businesses.</t>
  </si>
  <si>
    <t>Boe Freeburn</t>
  </si>
  <si>
    <t>Diego Plata</t>
  </si>
  <si>
    <t>Cattlemen's Days Inc.</t>
  </si>
  <si>
    <t>Coldharbour Institute</t>
  </si>
  <si>
    <t>Crested Butte Land Trust</t>
  </si>
  <si>
    <t>Gunnison Car Club</t>
  </si>
  <si>
    <t>Gunnison Country Chamber</t>
  </si>
  <si>
    <t>Gunnison Country Chamber of Comemerce</t>
  </si>
  <si>
    <t>Gunnison Country Food Pantry (GCFP)</t>
  </si>
  <si>
    <t>Gunnison County Substance Abuse Prevention Project</t>
  </si>
  <si>
    <t>Gunnison Hinsdale Youth Services dba Gunnison Valley Mentors</t>
  </si>
  <si>
    <t>Gunnison Nordic Club</t>
  </si>
  <si>
    <t>Gunnison Valley Observatory</t>
  </si>
  <si>
    <t>Safe Ride of Gunnison, inc.</t>
  </si>
  <si>
    <t>Seasons Schoolhouse, Inc</t>
  </si>
  <si>
    <t>Western Colorado University</t>
  </si>
  <si>
    <t>Gunnison-Hinsdale Early Childhood Council and the Multicultural Resource Office</t>
  </si>
  <si>
    <t>Center for Adult and Family Education</t>
  </si>
  <si>
    <t>Youth Connectedness as a protective factor</t>
  </si>
  <si>
    <t>Health &amp; Wellness/Education</t>
  </si>
  <si>
    <t>Energy assistance for low-income households</t>
  </si>
  <si>
    <t>Long Lake Land Exchange</t>
  </si>
  <si>
    <t>Gunnison Car Show</t>
  </si>
  <si>
    <t>Gunnison Arts Center General Operating Support</t>
  </si>
  <si>
    <t>Fourth of July 2020</t>
  </si>
  <si>
    <t>Gunni Gras - Mardi Gras Gunnison Style</t>
  </si>
  <si>
    <t>Nordic ski grooming and education</t>
  </si>
  <si>
    <t>Nordic skiing trail system and education</t>
  </si>
  <si>
    <t>Gunnison Trails' Professional Trail Crew</t>
  </si>
  <si>
    <t>Spay/Neuter Assistance Program</t>
  </si>
  <si>
    <t>Operational Support</t>
  </si>
  <si>
    <t>Classroom Under the Stars</t>
  </si>
  <si>
    <t>Dancing In the Streets June Street Dance Summer Kick-off</t>
  </si>
  <si>
    <t>Free Tipsi Taxi Service</t>
  </si>
  <si>
    <t>Expansion of Seasons Schoolhouse to Meet Community Need</t>
  </si>
  <si>
    <t>Public Service</t>
  </si>
  <si>
    <t>The American Foundation for suicide Prevention is dedicated to saving lives and bringing hope to those affected by suicide.  AFSP creates a culture that's smart about mental health by engaging in the following core strategies within our valley and nationwide:
Funding scientific research,
Educating the public about mental health and suicide prevention,
Advocating for public policies in mental health and suicide prevention and supporting survivors of suicide loss and those affected by suicide</t>
  </si>
  <si>
    <t>Gunnison Cattlemen's Day Inc. is a non-profit 501-c3 organization that has been producing rodeos and activities for the public for 119 years.  This is an organization that brings exposure to the western culture and lifestyle that thrives in Gunnison, showcasing Gunnison’s unique ranching and cowboy history.  The Cattlemen's Days Inc. committee, some of which are second and third generation committee members, strives to bring top notch entertainment for all ages, whether it be the professional sport of rodeo, the parade, “mutton bustin'” and stick horse races for the little cowboys and cowgirls, or the carnival, just to name a few.  Cattlemen's Days is the largest event of the summer, running ten consecutive days, and attracting numerous visitors from all over the United States, as well as contestants from around the world, to the City of Gunnison.  In addition to the 4-H project exhibitions and livestock shows, Cattlemen's Days activities include an open horse show that brings in families from outside of Gunnison, three nightly professional rodeos with family entertainment, mutton bustin' for the younger generation, ranch rodeos for local and non-local participants, team roping and barrel racing, a parade, family oriented concerts and a carnival.  Cattlemen's Days Inc. works in conjunction with and supports the activities of Tough Enough to Wear Pink (TETWP), including a rodeo dedicated to TETWP and its fund raising and awareness of breast cancer.  Thursday nights rodeo being dedicated to TETWP is just the beginning of how Cattlemen's Days helps bring spotlight to local organizations in the Gunnison Valley.  Cattlemen's Days actively supports local veterans and active military by dedicating the Friday nights performance and making a cash donation the American Legion and the Warriors of Field Legacy Foundation.  Saturday nights performance then is a night where Cattlemen's Days pays recognition to our heritage with the Gunnison Ranch Land Conservation Legacy program, not only do we help bring recognition to what this organization does for the Gunnison Valley in helping preserve ranch land but a cash donation is made on Cattlemen's Days behalf.</t>
  </si>
  <si>
    <t>Coldharbour Institute's Equitable Solar Solutions program takes reuse solar equipment and installs photovoltaic arrays on host buildings in a manner that redirects savings to low-income households in the county. Energy savings at the array host building are transferred to the Gunnison Valley Regional Housing Authority GV-HEAT program. This income-qualified program funds energy efficiency upgrades for low-income households, ~67% of which are located within the City of Gunnison.
Coldharbour proposes two options to the City of Gunnison to host a solar PV array: a ~8.3 kilowatt system requiring $11,155 in grant funding with $11,960 in equipment match from Coldharbour or a ~5 kilowatt system requiring $7,176 in grant funds with $7,176 in equipment match from Coldharbour. Either system would be installed on the city ice rink roof, which has been discussed with the city manager as a potential solar array site to benefit GV-HEAT. The larger system would provide a simple benefit/payback of  $21,819.48 over 20 years while the smaller system would provide a simple benefit/payback of  $13,097.12.</t>
  </si>
  <si>
    <t>Easily accessible from the town of Crested Butte and adjacent to over 1,000 acres of CBLT conserved property, Long Lake provides a balance of scenic views, wildlife habitat, recreation, clean water, and critical ranchland connectivity. Currently part of the Gunnison National Forest and managed by the United States Forest Service (USFS), this 120-acre tract is a maintenance burden and is slated for auction or sale. If sold to a private developer, our community could lose Long Lake forever.
CBLT has assembled a $3,390,000 land exchange with the USFS that will protect Long Lake, add nearly 630 acres to the Gunnison National Forest, reinvest over $2,500,000 in affordable housing, and allow for better water planning in the Gunnison Valley. To facilitate the trade, CBLT is raising funds to acquire Fossil Ridge, a privately owned 613-acre in-holding in the Gunnison National Forest, and will contribute 15 acres currently owned by CBLT on Copley Lake. These two properties will be traded to the USFS for Long Lake and are of equivalent value.
A restriction on Fossil Ridge requires the proceeds of any property sale to be distributed to the Valley Housing Fund (VHF) for the development of affordable housing in the valley. This project ultimately provides funding for affordable housing in a community threatened by the lack of housing options for working families. In 2016, the Gunnison County median home price was $370,129, and median household income was $53,314 according to City-Data. Completion of the exchange will result in a $2,500,000 investment into the VHF for affordable housing development.
Additionally, the Long Lake project will help Gunnison Valley communities with long term water needs. Long Lake is a reservoir with limited natural recharge, so it is a prime candidate for a pump storage facility. Local ownership of the Long Lake property will enable water managers to efficiently increase renewable water storage in Long Lake by 381 acre feet for future water demands. This project is driven by community need and embodies the four pillars of CBLT’s mission: protection and stewardship of scenic vistas, recreation, wildlife, and ranching.</t>
  </si>
  <si>
    <t>The Gunnison car club has been putting on the Gunnison car show for 32 years now. Every year we donate between $7,000 and $10,000 to other local nonprofits. These other groups do not have the ability or capacity to host a large event like the car show and bring in large amounts of money at once. The Gunnison car show is a local tradition and very important to the community.</t>
  </si>
  <si>
    <t>The Gunnison Arts Center is a place for the community to gather and enjoy each other, experience galleries full of art, laugh and cry at theatrics, try new things and learn new skills, and meet new people. Each year more than 15,000 participants walk through the doors of the 137-year old historic building the GAC has called home since 1989. As a vibrant community-based arts organization, the Gunnison Arts Center contributes to the wholeness of our community through an enlightened, adventurous, and integrated approach to community arts. The GAC cultivates participation by community members and visitors of all ages, abilities, and backgrounds as well as engages other organizations in meaningful partnerships and alliances. 
Living in our beautiful, rural community leaves residents with limited resources for expression, entertainment, culture, and community connections. By providing a home for community arts, culture, and entertainment, the GAC promotes diversity, encourages social gathering, and acts as an economic driver.
At the GAC, we believe each person possesses an inner artist and the arts must be accessible to everyone. Gallery exhibits, film screenings, and live theater and music offer viewers an enriching cultural experience. The GAC recognizes the cognitive, emotional, and social benefits of exploring, learning, and practicing the arts. Music, theater, creative dance, arts, and clay classes offer Gunnison Valley adults and youth, from age 2 to 102, the opportunity to be inspired and expressive while developing essential life skills.</t>
  </si>
  <si>
    <t>The most fun evening of the year in Gunnison when the whole town shows up.  The annual lighting of the Christmas tree and bringing Santa Claus to town. This is a festive way to kick off the holiday season and an event that everyone counts on.  It is done for the enjoyment and participation of the community.  The more we can engage the more fun we all have. This is a night to participate and share with the majority of town members and visitors alike.</t>
  </si>
  <si>
    <t>This is an annual event that is designed to provide the Gunnison community with a fun, safe, daylight place for family Trick or Treating. The Chamber tries to provide new and engaging activities around this every year.</t>
  </si>
  <si>
    <t>The Gunnison Country Chamber of Commerce would like to see the day activities on 4th of July become an on-going day of events that the community can count on.  We intend to continue working the Mountaineer Athletics to go the 5k fun run and expand the pancake breakfast.  
This is additional activities to the annual Gunnison Fireworks and activities that take place in Jorgensen Park prior to the night show. 
This is something that can grow into a family tradition and create a celebration for the central business district. Funding through the city of Gunnison will help to keep the activities we can provide free of cost to the participants. This year, 2019, we saw an increase to the runners for the 5k and the addition of the pancake breakfast kept attendees in the park.
We received great feedback from families that this event was enjoyed and wanted.</t>
  </si>
  <si>
    <t>We have had so much fun in 2018 &amp; 2019 with this new thing we call Gunni Gras which is a parade for Mardi Gras and an adult geared pub crawl. The idea is to get folks out and celebrating in the middle of our cold winters providing an activity and community event. We engage multi partners with this activity such as the Western Colorado University Jazz Band, the Gunnison Arts Center, the Gunnison High School band leading with "when the Saints",  local organizations and clubs on campus with several local restaurants / bars and Alpine Express. We name a local Gunni Gras King &amp; Queen and for the last two years even city council members have participated in the parade riding on a city fire truck.</t>
  </si>
  <si>
    <t>Since establishing ourselves as a nonproﬁt in 2006, community need has grown rapidly and has been met with smart growth through collaborative partnerships and strategic development.  No one is turned away without food because we believe no one should go hungry in Gunnison County.  The Pantry is operated by more than 50 volunteers working more than 500 hours a month who receive and distribute 15,000 pounds of food every month.  Through its central in-town location, 700 households will receive food assistance through The Emergency Food Assistance Program (TEFAP) and the Commodity Supplement Food Program (CSFP) this year.  Those declaring a need for food visited the Pantry 6,740 times last year.  Food for Seniors distributed to over 100 seniors 60+ living on low, ﬁxed incomes in 2018.  The Food for Children program delivers 5,000 healthy snacks to local schools and beyond-school programs every month.  The program partners with other nonprofit efforts and the Gunnison Watershed School to provide food-for-the-weekend for students-in-need.  The Pantry recognizes hunger happens when the doors are not open.  Boxes of Emergency Food are stored in 30 locations around the county in offices and organizations which support the Pantry’s efforts to diminish despair by fighting hunger.  Emergency Food is available 24/7 through Gunnison Valley Hospital’s Emergency Room.</t>
  </si>
  <si>
    <t>The Gunnison-Hinsdale Early Childhood Council (GHECC) and the Multicultural Resource Services (MRS) are both housed under Gunnison County’s Department of Health and Human Services (DHHS). Both the GHECC and the MRS are focused on creating solutions to issues related to our vulnerable populations, including youth, low income and minority populations. 
The Multicultural Resource Services (MRS) is focused on increasing access to healthcare and other community resources through multilingual navigation services.  As a part of DHHS, Interpretation and Translation services are provided to clients on an as needed basis.
The GHECC was brought to our community in July of 2007 by Gunnison County’s Department of Health and Human Services Department (DHHS). It was established in order to improve local early childhood services and educational opportunities for children by increasing and sustaining the quality, accessibility, capacity, and affordability of services. The GHECC’s overall goal is for all children to be successful at school, at work, and in the community.
In February of 2018, as part of the Colorado Health Foundation and the City of Gunnison Public Service Grant Program requirements, the MRS and GHECC hosted a Community Café with over fifty Spanish-speaking adults who provided input on the following topics: parenting classes &amp; childcare; healthy eating &amp; active living; health &amp; housing; communication; and mental health. The results of the Café provided much information on the barriers that many of the Latinx families in our community are facing in regards to accessing quality child care. Some families reported that they don’t always trust the person they leave our kids with.  All respondents agreed that childcare is too expensive and that there are not enough slots are available to serve the need in the community. 
This is not new information as we have heard similar comments from many of our community members over the last 2 years through various formats, including a recent parent survey that was distributed throughout the community from April-June 2019. The survey had 89 respondents, all of which were from the area and had young children or were expecting a child. The results of the survey indicated a significant lack of infant/toddler slots, parents’ inability to afford childcare, and trouble with turnover in the EC workforce.
As 8 home providers have closed their doors over the last 6 years, we have lost 51 childcare slots in our area. This loss of slots has stretched current child care resources very thin and made it difficult for families to find care for their child. Inability to find child care directly affects parents’ ability to work and provide for their family. This lack of child care slots has caused some local employers difficulty in recruiting and retaining employees.
The GHECC and MRS are requesting funding to help support our efforts to: increase access to affordable quality care and education, raise awareness around the issues facing early childhood care and education programs in our valley, and improve collaboration among organizations that have the potential to remedy this situation and develop solutions that can meet the needs of our community. Our overarching goal in these efforts is to reduce the amount of toxic stress that parents and children might be experiencing due to a lack of or inability to access resources available in our community.
Funding would be put towards MRS &amp; GHECC staff time working on the following tasks:
●	Organize Family Friend and Neighbor (FFN) trainings and pre-licensing trainings for individuals currently providing care and those interested in becoming licensed child care providers in our area (including Spanish-speaking providers).
●	Translation of advertisements and community engagement around events and programs available in the City of Gunnison. This would include connecting community members to city programs, emergency preparedness, community events, and rec center materials. 
●	Assist with the planning of the Nurturing the Young Child Conference which provides continuing education credits to help the EC workforce obtain the required 15 hours of continuing education each year. Offer Spanish interpretation during the conference. 
●	Plan and host the Community Baby Shower in April of 2020 where various resources for potential childcare providers will be made available as well as informational sessions on a variety of topics related to young children. Offer Spanish interpretation during the sessions at the Community Baby Shower. 
●	Efforts towards early childhood workforce recruitment and retention, beginning with raising awareness around the need for greater support for the early childhood workforce in our community.  
○	Creating stronger partnerships with Western Colorado University and the Gunnison Watershed RE1J School District to offer and encourage enrollment in required Early Childhood Education courses at a local level.
●	Collaborate with Communities that Care in raising awareness around the effects of toxic stress and strengthening protective factors in the community.
●	Advertise through social media and newspaper ads on the importance of quality early childhood care and education and supporting a strong early childhood workforce. 
●	Collaborate with Gunnison County Substance Abuse Prevention Program (GCSAPP) to run a series of people’s suppers to assist in creating greater connections with families throughout the community. Engagement of the Spanish speaking community in the People’s Suppers will be prioritized in this effort.</t>
  </si>
  <si>
    <t>The CAFE program serves adult learners, children, and the immigrant population of Gunnison County through English language instruction, children's programming, a General Education Development (GED) instruction and testing program, and specialized courses and events geared towards engagement and integration of the immigrant population in the Gunnison Valley.</t>
  </si>
  <si>
    <t>Description of Proposed Work: GCSAPP will continue to facilitate the youth space initiative of the City of Gunnison in a modified format. During the past two years we have allowed youth an opportunity to help lead this initiative by working on gathering information about what spaces youth want to be at and how to get youth engaged. Although there is value in having youth led this initiative we would like to consider a modified leadership role for youth and include a Western component. Instead of having youth be hired for a year long role we would like to utilize a committee that is compensated twice a month and this group will not only help to create opportunities for other youth but help us understand what connectedness means to youth at different developmental stages. This modification more closely follows the social development strategy – which is an evidenced based strategy for engaging youth and promoting positive behaviors in which youth are recognized. The ultimate goal for this initiative is to increase community connectedness and belonging and we need to be informed by our youth what this means to them and how that is demonstrated. During the last pop-arcade we heard youth vocalize that they wish we had these events for them on a monthly basis – we would like to offer 4 per school year in order to help youth have opportunities to socialize in a healthy substance-free way. Sources of Strength helps support mental health and promote trusted adult relationships. 
Identified Population for the Programs:
Youth Shared Space – We will collaborate community youth in order to understand what connectedness and belonging means to them and pay them to help create programming and further promote healthy activities in our community. We will work with middle school through University age youth. We will continue to work with businesses to further the youth space initiative and help build support among the community to hold space and encourage youth to utilize their business. We will begin working with the ICE lab this year as part of this program. 
SOS – The Gunnison High School, Gunnison Middle School youth and University students who are trained in SOS. Additionally, we will continue educating parents, community members and businesses about the SOS program and the Strengths Wheel in order to integrate the program into the community. Youth will deliver presentations to their peers, parents, community members and stakeholders in the community and at the state level.</t>
  </si>
  <si>
    <t>Gunnison Valley Mentors is a youth mentoring organization providing mentoring
services to a referred population of youths ages of 6 - 17. Our objectives are to promote healthy behaviors and self-sufficiency by reducing the negative impact of risk factors (poverty, availability of drugs, academic failure) and enhancing protective factors such as resiliency, leadership and decision-making skills. Mentoring is an evidence-based approach for positive youth development.</t>
  </si>
  <si>
    <t>Provide quality Nordic ski trail amenities for the public to utilize throughout the winter season which offer physical, mental, emotional and spiritual experiences to our eclectic user groups. We are permitted to groom tracks totaling 45 kilometers of trail available to the public to kick and glide! The season generally goes from December into March as conditions allow. This diverse trail system offers terrain for all abilities and preferences from flat to hilly contours and invites all levels of skiers to participate. Most trails are in or adjacent to the City of Gunnison for quick and easy access! Use of the system is free to all. Each area has a different offering and appeal from a dog-free Van Tuyl to a back country feel at Hartman’s. Western and Jorgensen are perfect for a lunch loop outing! And Dos Rios has become a social gathering place for families and friends to enjoy outdoor fun together.
An additional strategy in our long-range plan considers the equipment life cycle and a structured replacement plan. To demonstrate local support we would like the City to consider a $1,000 match as we solicit other partners in the purchase of a new sled estimated to cost approximately $18,000.</t>
  </si>
  <si>
    <t>We provide a successful Ski Conditioning series free to our membership and available to all public participants for a nominal $20 fee. The gym space and coaches are provided.
Machines are insured, licensed and maintained to ready them for grooming. These preparations and costs are required regardless of the weather. 
Fall kick-off meeting with dinner and education begins our outreach. Working with Gunnison Trails, GCBTAPP and Crested Butte Nordic offers a unified approach of trail etiquette awareness.
Website https://gunnisonnordic.com/ keeps public informed of Nordic amenities in and around Gunnison to give locals and visitors current information for winter outdoor recreational opportunities.
Prepare and maintain grooming with Gunnison Nordic machines and volunteers at Van Tuyl Ranch, Western Practice Field, Dos Rios Golf Club and Hartman Rocks Recreation Area as limited seasonal conditions warranted and weather allowed. We care for every inch of snow offered by each event.
Past recipient of the State of Colorado Bureau of Land Management Volunteer of the Year Award.</t>
  </si>
  <si>
    <t>Gunnison Trails began our Professional Trail Crew Program in the summer of 2016 to promote the active stewardship of our public lands through trail maintenance and restoration work. What began as a 10 week program working on the trails at Hartman Rocks has grown to a 20 week, full time trail crew that works on stewardship projects throughout Gunnison County. Since approval for the Signal Peak trail system in 2018, whereby Gunnison Trails will build and maintain 21.6 miles of non-motorized trail in the area behind Western known as Signal Peak, our trail crew has been integral in maintaining those existing trails while also moving new trail construction forward. In addition, our trail crew has given us the capacity to continue to maintain trails in other areas like Hartman Rocks and our surrounding high country, to partner with Western Colorado University, Gunnison Elementary, our Forest Service and BLM, in addition to other conservation organizations to perform conservation projects that benefit not just our trails, but our public lands. While Gunnison Trails continues to rely heavily on volunteers, averaging over 1,000 hours of volunteer work each summer, our trail crew can more effectively organize these volunteer days, as well as lead Western Colorado Conservation Corps. groups on trail construction and revegetation projects. As trail construction and planning moves forward in Signal Peak, we plan to grow our program in the summer of 2020 with the addition of one or two more trail crew members. Since 2016, Gunnison Trails has grown our partnership network and the areas where we work significantly. We look forward to adapting and growing as an organization to meet the conservation needs of our surrounding lands and to continue to work alongside our federal and municipal partners.</t>
  </si>
  <si>
    <t>Sterilization of a pet is often one of the major expenses an owner will incur, and as such it can be delayed or even disregarded due to the cost.   GVAWL Spay/Neuter Assistance Program is designed to reach out to pet owners who want the procedure done but may not have the funds available.  
Dog and cat overpopulation is an ongoing concern for any community and unwanted litters can prevented.  Our applications are readily accessible on our website and veterinary clinics.
This program is funded through the generosity of local vets, municipal and public grants, private donors and our fundraising efforts.</t>
  </si>
  <si>
    <t>Gunnison Valley Animal Welfare League (GVAWL) is asking the City of Gunnison to consider granting a Public Service Grant in the amount of $15,000/year for operational support.  The funds would be specifically designated by GVAWL to support one-third the cost of a full-time Shelter Manager position.  We respectfully ask the City Council to make a suggested commitment, as possible, to continue funding at that level in 2021 and 2022.
Our goal is to offer $42,000 annual salary as well as a monthly health care stipend, as reflected in the attached budget projections.  We will be asking the Gunnison County Commissioners to make the same financial commitment, for the same time period.  GVAWL is committed to funding the final $15,000 annually.  We will always strive to maintain a one-year reserve fund for payroll expense, which we currently have accounted for, but feel it is imperative we be able to sustain this position long term.  
The GVAWL shelter facility was opened in June 2014, with funding from both the City and County of Gunnison.   GVAWL secured the remaining funds for the project from private donors and various capital improvement grants.  The partnership between the City, County and GVAWL is outlined in a 3-way agreement dated October 2013, clarifying respective obligations and responsibilities.  GVAWL currently provides full rescue and adoption services to the entire Gunnison Valley, caring for stray, abandoned and relinquished small animals and working with other local rescue centers on a regular basis.
Per our 3-way agreement, GVAWL reserves several dog and cat kennels for use by City Neighborhood Services Officers, and those officers provide up to 14 hours of animal care per weeks at the shelter.  This arrangement is very effective, with both parties communicating regularly regarding shift coverage and potential vacation or holiday shift concern.  We have held several training sessions with Sheriff deputies, State Patrol, and local Parks &amp; Wildlife officers, reviewing the process for admitting a stray to the facility, collecting fees, and releasing the dog to their owner when located.  We met recently with the Gunnison County Emergency Management Department to affirm our commitment to be the lead agency handling all small animal concerns in the event of a county-wide emergency.  GVAWL greatly values our collaborative relationships with these and other area law enforcement agencies and are proud to serve the Gunnison community.
GVAWL has always been a volunteer-based organization.  All board members are active volunteers.  We currently have one board member/volunteer who has temporarily stepped in to serve as both Dog and Cat Coordinator and volunteer coordinator – effectively acting as a full-time shelter manager.   She schedules and oversees all dog and cat admissions, sterilizations, medical care and dispositions, often spending a portion of every day at the shelter.  She manages a regular crew of more than 45 community volunteers. Dog care shifts are scheduled at three per day, seven days a week, for 1-2 hours.  There are two cat care shifts per day.  Outside of scheduled care shifts and open hours, time requirements are often very fluid, as staff is sometimes needed in the evenings and on weekends to accept stray or relinquished animals, return stray animals to their owners and tend to medical concerns.
In 2016, GVAWL was left a bequest designated to hire a Shelter Manager.  In 2017 we hired a part-time employee who, unfortunately, was quickly overwhelmed with the scope of responsibilities.  A second part-time employee hired to help also found herself struggling with the unpredictable hours required.  Sadly, both employees resigned in early 2019.  We now find ourselves facing a very competitive employment market at the same time the community is asking more of the shelter.  We know we cannot expect one or two board members/volunteers to continue day-to-day animal supervision and facility management and we plan to seek a full-time Shelter Manager as soon as possible.  Regional shelters with very similar kennel capacity, such as Surface Creek Animal Shelter in Cedaredge, CO, have at least one FTE.  Filling this position would give us the ability to expand regularly scheduled office hours and response times to the community will improve.  We anticipate a decrease in shelter stays for animals, as more focus can be given to finding suitable homes, thus opening available spaces more readily.  Community educational events, such as visiting schools to discuss safe pet handling, will increase.   
GVAWL currently employs a PT bookkeeper and we have filled the Treasurer position on our board with a local CPA.  Most recently, we added a new board member with extensive fundraising experience in the Gunnison Valley, resulting in a 25% increase in revenue at each of our last 2 annual fundraising events.  Our inaugural Howl-O-Ween Ball this October raised more than $13,000!  We are very excited about the future of GVAWL in the community and the expanded opportunities a full-time Manager will be able to offer.
We welcome the opportunity to present our request in person to the City Council.</t>
  </si>
  <si>
    <t>Gunnison Valley Observatory (GVO) is growing in popularity and outgrowing its facilities. We hope to offer the citizens of Gunnison and its visitors a celestial experience by providing our guests with an Under the Stars Classroom instead of the current small-indoor setting. 
Our new classroom will enable us to deliver our astronomy lectures to a larger audience in addition to providing a venue for a constellation tour. This allows us to serve more people and provide a wider range of activities in a more accommodating time frame for our guests and volunteers.</t>
  </si>
  <si>
    <t>This past June 2019, the chamber hosted a Dancing in the Streets event that was a community event offered as a piece of the Ride the Rockies visit.  When RTR comes though a community, they ask the host town to offer community meals and entertainment for the RTR participants.  The chamber decided to throw a Street Dance closing off East Virginia and utilizing IOOF Park for this event.  Not only was this an opportunity for RTR's visitors but for the entire community too.  It was a fun way to showcase Gunnison and was a very successful way to bring people to the heart of downtown in the middle of the week.  The chamber ran a beer and wine garden along with a live DJ spinning fun funky dance music encouraging lots of dancers and engagement.
The Chamber Events committee would like to make this an annual kick-off of summer street dance event.  We are asking for public service assistance to make this happen FOR June 2020.  I am not sure what the plan may be for IOOF Park upgrades - if it will be complete by June 2020, if the city has any plans to commemorate the upgrades, if the city would like to do this as a partnership and we host an IOOF Park celebration - Street Dance - Kick-off to summer.  The chamber is open to working on this and planning a something with the city. This would be an awesome evening on Main Street encouraging shop later than usual and bringing the community together. The added bonus is any visitors to town that evening would be treated as well to Gunnison hospitality.</t>
  </si>
  <si>
    <t>The mission of Project Hope of Gunnison Valley is to support, educate and provide confidential advocacy to individuals affected by domestic violence, sexual assault, and/or human trafficking. We are the only organization that provides these services in our service area, which includes all of Gunnison and Hinsdale counties. All of our services are 100% free and confidential and available to anyone who has been affected by domestic violence, sexual assault, and/or human trafficking.
Project Hope provides emergency services such as our 24/7 crisis line; safe shelter; emergency food, clothing, and personal items; and transportation out of town. Our advocates also provide assistance with safety planning, enrolling in the address confidentiality program, navigating the legal system, accessing crime victim's compensation, accessing free counseling and support groups, and utilizing other community resources such as DHHS, the food pantry, the housing authority, and many others.
In addition to client services, Project Hope also provides outreach events to provide prevention education to our community. Outreach events include info booths at farmer's markets, health fairs, and on WCU's campus; presentations to the public schools, PTA's, and WCU students about topics such as healthy relationships and sexting; and our annual HopeFest celebration to help raise awareness of domestic violence.</t>
  </si>
  <si>
    <t>Safe Ride provides free, no-questions asked rides to individuals and groups on three nights each week.  (Wednesday, Friday and Saturday from 8:00 pm until after 2:00am)  We also operate on nights that traditionally include higher consumption of alcohol, to include Halloween, St. Patrick's Day, Cattlemen's Days and other nights.  We service Gunnison and surrounding neighborhoods.</t>
  </si>
  <si>
    <t>Seasons Schoolhouse is excited to be partnering with High Mountain Concepts on a building project for a new school on the Lazy K site. In the process of developing these plans we have made the decision to expand our school. To serve the increasing needs of Gunnison families for toddler care we plan to expand our license to serve children ages 1-6 (changing from our current license which is for children ages 2.5-6). We know that the age group of 1-2.5 is underserved in our community. We anticipate building a new site to serve up to 40 children. In planning for this change we are looking to merge with home provider Amanda Birdsong and her Songbird Schoolhouse. The two schools' missions are very similar and Amanda has joined the Seasons board. In preparation for this expansion we would like to hire an educational consultant to help us in setting the philosophy and curriculum for the new school. Our board is committed to the process of expansion but no one on the board holds the expertise necessary to bring the school into this next phase. We anticipate this consultant to cost $3000. The additional $3000 we are asking for is to assist in the planning phase as we apply for a low interest, zero down loan from the US Department of Agriculture through their Rural Loan program. These City funds will be used to help pay for architectural drawings, site maps, planning documents and fees associated with developing the site plan.</t>
  </si>
  <si>
    <t>Six Points requests funding to continue to provide personal assistance, vocational training, and housing for adults with developmental disabilities in our community so that they can reach their highest functioning levels and become fully-integrated as independent, productive citizens. We continue to provide more vocational training through the Division of Vocational Rehabilitation and will begin to provide more Navigational Services and Independent Living Skills Training for individuals that have suffered from a Traumatic Brain Injury.</t>
  </si>
  <si>
    <t>Tenderfoot Child &amp; Family Development Center is a non-profit, state licensed child care center and preschool on the campus of Western State Colorado University.  Tenderfoot provides full day, year round child care services for children aged 6 weeks to 12 years old in our infant, toddler, preschool, and school-aged programs.  Tenderfoot’s mission is to help families reach their full potential.  The goal of the non-profit organization is to educate and nurture children in the Gunnison Basin, which, we believe, contributes to a healthy community.  
Tenderfoot works closely with other local and state organizations to provide quality, affordable services to families.  Our center accepts state-funded tuition assistance programs (Gunnison County Child Care Assistance Program and Colorado Preschool Program) and offers grant-funded discounts to university students, families with multiple children enrolled, and low-income households to help families access reliable child care.  
Early childhood experiences have lasting emotional and psychological effects.  Neuroscience tells us that 90% of a child’s brain is developed by the age of five.   A commitment to this critical stage of human development can inform investments in early childhood education and prosperous societies.  Tenderfoot recognizes the awesome responsibility of caring for children during these years, and uses research-based practices to build positive relationships while providing appropriate experiences and environments.  Tenderfoot helps ensure that children are ready for school and a successful life and has used standardized tools to measure our programs’ quality.  In 2017, Tenderfoot was rated four (out of five) stars in the Colorado Shines rating system validating that Tenderfoot’s services are high quality, this rating will be renewed in June 2020.  The rigorous standardized assessment measures all areas of programming and ensures that Tenderfoot’s eight classrooms, 42 staff members, and relationships with 102 families are high quality!</t>
  </si>
  <si>
    <t/>
  </si>
  <si>
    <t xml:space="preserve">To provide the community and other visitors a look back into the history of Gunnison through displays of artifacts from Gunnison and surrounding area. </t>
  </si>
  <si>
    <t>No 2020 Request-see Public Service Grants.</t>
  </si>
  <si>
    <t>Framing Our Future Campaign</t>
  </si>
  <si>
    <t>The Gunnison Conservation District’s goals and programs align with the Strategic Plan of the City of Gunnison: According to our mission statement, the District is a local grassroots organization created to address conservation concerns of landowners in the District and to encourage the protection and enhancement of natural resources. This is consistent with mission the City of Gunnison’s goal “to plan growth in a manner that respects our environment and preserves our community as our home.”
Priority 7 of the City of Gunnison’s is to increase community engagement and strengthen local regional partnerships. The Gunnison Conservation District does just that through technical assistance, educational events, and cost-share programs for local
ranchers and landowners through the Natural Resources Conservation Service (NRCS).
The GCD employs a part-time District Manager (DM) who reaches out to the general public, to the RE1J school district, and to numerous partners including the City of Gunnison and Western Colorado University. Through this outreach the DM provides conservation techniques, native plant seeding, and herbicide treatment options. In response to dire conservation threats, the DM in 2019 began to take an overtly public role to advocate on local media and committees for the health of the landscapes in and around the City of Gunnison. The DM coordinates cooperation and serves as an interlocutor between Gunnison non-profits, Gunnison County, federal and state agencies, the University and The City of Gunnison, especially on efforts related to invasive plants and Gunnison sage-grouse.
The District also employs a full-time District Conservation Technician (DCT) who works with landowners to improve grazing and water management practices for conservation and environmental health. The District’s two employees provide significant education on conservation to the community and engage the landowners in the Gunnison Basin with conservation practices and resources. Furthermore, the District also partners with federal, state and local agencies and organizations to host educational programs that specifically benefit the City of Gunnison. For example, the DCT presents new land management innovations at the CSU Extension’s Rural Landowner Day in Gunnison. 
Both the DM and DCT coordinate the Mill Creek Youth Summit to educate the entire Gunnison Middle School seventh grade class on wildlife tracking, engineering, Leave No Trace ethics, water quality and and timber stand management. The DM and DCT help host the Fourth Grade Water Festival to teach water management issues in Colorado. They coordinate with the NRCS to sponsor a poster contest for 6th Grade students related to soil health or natural resources. The GCD also sponsors a Bioengineering Workshop with Western Colorado University students each spring. Starting in 2019, the District hosted the first annual Cheat Pull Day in the City of Gunnison, which brought out 50 volunteers to pull invasive cheatgrass and to educate the community about mitigation options.</t>
  </si>
  <si>
    <t>Leslie J. Savage Library collaborating with community partners to coordinate a project to digitize local historic newspapers.  In order to preserve our shared history, many Colorado communities are digitizing their historic newspapers. This allows searchable online access to the newspapers, an essential resource for anyone researching the history of a community. It is also an invaluable tool for preservation. It is time to make sure our shared history is accessible; however, only a few of Gunnison’s historic newspapers have been digitized.
The first phase of this project will focus on newspapers from 1880 to 1924. The digitization will be done by the Colorado Historic Newspaper Collection (CHNC), a service of the Colorado State Library with vast experience in this field. CHNC includes 1.5 million digitized pages and represents over 380 Colorado newspapers from 1859-2017. The newspapers will then be available through the Colorado Historic Newspaper project, https://www.coloradohistoricnewspapers.org/.
Users may access the digitized original newspaper, read transcripts of individual articles, magnify the image for better viewing purposes, and download a PDF format of the newspaper free of charge. This database provides keyword searching, which will exponentially reduce time spent researching, and can be used as a tool to teach online research skills. In addition to keyword searching, research may be conducted by browsing by the date, title of the newspaper, or by the county.
This research tool will be indispensable to anyone researching local history. It will be valuable to students from elementary school through doctoral candidates. In particular, this tool allows people studying local Gunnison history to access primary source material online—individuals who may not have the availability to travel to a local, regional, or state archives to do their research. This project will also benefit those researching their family’s genealogy who have ties to the Gunnison area.</t>
  </si>
  <si>
    <t>This is a one time request for the Arts Center Capital Campaign titled "Framing Our Future."  The request would help to fund a $2 million improvement to the facilities that plans for a digital arts makerspace, culinary arts training kitchen, enhanced main gallery, modern theatre to replace the black box, and a flexible event space.  The request is for use of the Marijuana Mitigation Fund available resources.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</si>
</sst>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_(&quot;$&quot;* #,##0_);_(&quot;$&quot;* \(#,##0\);_(&quot;$&quot;* &quot;-&quot;??_);_(@_)"/>
  </numFmts>
  <fonts count="20" x14ac:knownFonts="1">
    <font>
      <sz val="11"/>
      <color theme="1"/>
      <name val="Calibri"/>
      <family val="2"/>
      <scheme val="minor"/>
    </font>
    <font>
      <sz val="11"/>
      <color theme="1"/>
      <name val="Calibri"/>
      <family val="2"/>
      <scheme val="minor"/>
    </font>
    <font>
      <sz val="18"/>
      <color theme="3"/>
      <name val="Cambria"/>
      <family val="2"/>
      <scheme val="major"/>
    </font>
    <font>
      <sz val="11"/>
      <color theme="0"/>
      <name val="Calibri"/>
      <family val="2"/>
      <scheme val="minor"/>
    </font>
    <font>
      <sz val="8"/>
      <color theme="1"/>
      <name val="Verdana"/>
      <family val="2"/>
    </font>
    <font>
      <b/>
      <sz val="12"/>
      <color theme="0"/>
      <name val="Verdana"/>
      <family val="2"/>
    </font>
    <font>
      <b/>
      <sz val="11"/>
      <color theme="1"/>
      <name val="Calibri"/>
      <family val="2"/>
      <scheme val="minor"/>
    </font>
    <font>
      <b/>
      <sz val="18"/>
      <color theme="9" tint="-0.249977111117893"/>
      <name val="Cambria"/>
      <family val="2"/>
      <scheme val="major"/>
    </font>
    <font>
      <b/>
      <sz val="18"/>
      <color theme="9" tint="-0.249977111117893"/>
      <name val="Calibri"/>
      <family val="2"/>
      <scheme val="minor"/>
    </font>
    <font>
      <sz val="16"/>
      <color theme="3"/>
      <name val="Cambria"/>
      <family val="2"/>
      <scheme val="major"/>
    </font>
    <font>
      <b/>
      <sz val="10"/>
      <color theme="0"/>
      <name val="Verdana"/>
      <family val="2"/>
    </font>
    <font>
      <sz val="10"/>
      <color theme="0"/>
      <name val="Verdana"/>
      <family val="2"/>
    </font>
    <font>
      <sz val="10"/>
      <color theme="1"/>
      <name val="Calibri"/>
      <family val="2"/>
      <scheme val="minor"/>
    </font>
    <font>
      <sz val="14"/>
      <color theme="1"/>
      <name val="Calibri"/>
      <family val="2"/>
      <scheme val="minor"/>
    </font>
    <font>
      <b/>
      <sz val="14"/>
      <color theme="9" tint="-0.249977111117893"/>
      <name val="Calibri"/>
      <family val="2"/>
      <scheme val="minor"/>
    </font>
    <font>
      <b/>
      <sz val="11"/>
      <color theme="9" tint="-0.249977111117893"/>
      <name val="Calibri"/>
      <family val="2"/>
      <scheme val="minor"/>
    </font>
    <font>
      <sz val="14"/>
      <color theme="3"/>
      <name val="Cambria"/>
      <family val="2"/>
      <scheme val="major"/>
    </font>
    <font>
      <b/>
      <sz val="14"/>
      <color theme="9" tint="-0.249977111117893"/>
      <name val="Cambria"/>
      <family val="2"/>
      <scheme val="major"/>
    </font>
    <font>
      <sz val="8"/>
      <color rgb="FFFF0000"/>
      <name val="Verdana"/>
      <family val="2"/>
    </font>
    <font>
      <sz val="7"/>
      <color theme="1"/>
      <name val="Verdana"/>
      <family val="2"/>
    </font>
  </fonts>
  <fills count="3">
    <fill>
      <patternFill patternType="none"/>
    </fill>
    <fill>
      <patternFill patternType="gray125"/>
    </fill>
    <fill>
      <patternFill patternType="solid">
        <fgColor theme="4"/>
      </patternFill>
    </fill>
  </fills>
  <borders count="4">
    <border>
      <left/>
      <right/>
      <top/>
      <bottom/>
      <diagonal/>
    </border>
    <border>
      <left/>
      <right/>
      <top style="thin">
        <color theme="4"/>
      </top>
      <bottom style="double">
        <color theme="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s>
  <cellStyleXfs count="5">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2" borderId="0" applyNumberFormat="0" applyBorder="0" applyAlignment="0" applyProtection="0"/>
    <xf numFmtId="0" fontId="6" fillId="0" borderId="1" applyNumberFormat="0" applyFill="0" applyAlignment="0" applyProtection="0"/>
  </cellStyleXfs>
  <cellXfs count="49">
    <xf numFmtId="0" fontId="0" fillId="0" borderId="0" xfId="0"/>
    <xf numFmtId="0" fontId="0" fillId="0" borderId="0" xfId="0" applyAlignment="1">
      <alignment vertical="top"/>
    </xf>
    <xf numFmtId="0" fontId="0" fillId="0" borderId="0" xfId="0" applyAlignment="1">
      <alignment vertical="top" wrapText="1"/>
    </xf>
    <xf numFmtId="0" fontId="0" fillId="0" borderId="0" xfId="0" applyAlignment="1">
      <alignment horizontal="center" textRotation="90" wrapText="1"/>
    </xf>
    <xf numFmtId="0" fontId="4" fillId="0" borderId="0" xfId="0" applyFont="1" applyAlignment="1">
      <alignment vertical="top" wrapText="1"/>
    </xf>
    <xf numFmtId="0" fontId="4" fillId="0" borderId="0" xfId="0" applyFont="1" applyAlignment="1">
      <alignment horizontal="center" vertical="top" wrapText="1"/>
    </xf>
    <xf numFmtId="164" fontId="4" fillId="0" borderId="0" xfId="1" applyNumberFormat="1" applyFont="1" applyAlignment="1">
      <alignment vertical="top"/>
    </xf>
    <xf numFmtId="164" fontId="0" fillId="0" borderId="0" xfId="1" applyNumberFormat="1" applyFont="1" applyAlignment="1">
      <alignment vertical="top"/>
    </xf>
    <xf numFmtId="164" fontId="6" fillId="0" borderId="1" xfId="4" applyNumberFormat="1" applyAlignment="1">
      <alignment vertical="top"/>
    </xf>
    <xf numFmtId="164" fontId="0" fillId="0" borderId="2" xfId="1" applyNumberFormat="1" applyFont="1" applyBorder="1" applyAlignment="1">
      <alignment vertical="top"/>
    </xf>
    <xf numFmtId="0" fontId="7" fillId="0" borderId="0" xfId="2" applyFont="1" applyAlignment="1">
      <alignment horizontal="left" vertical="top"/>
    </xf>
    <xf numFmtId="0" fontId="8" fillId="0" borderId="0" xfId="0" applyFont="1" applyAlignment="1">
      <alignment vertical="top" wrapText="1"/>
    </xf>
    <xf numFmtId="0" fontId="8" fillId="0" borderId="0" xfId="0" applyFont="1" applyAlignment="1">
      <alignment vertical="top"/>
    </xf>
    <xf numFmtId="164" fontId="8" fillId="0" borderId="0" xfId="1" applyNumberFormat="1" applyFont="1" applyAlignment="1">
      <alignment vertical="top"/>
    </xf>
    <xf numFmtId="164" fontId="0" fillId="0" borderId="0" xfId="1" applyNumberFormat="1" applyFont="1" applyAlignment="1" applyProtection="1">
      <alignment vertical="top"/>
      <protection locked="0"/>
    </xf>
    <xf numFmtId="164" fontId="4" fillId="0" borderId="0" xfId="1" applyNumberFormat="1" applyFont="1" applyAlignment="1" applyProtection="1">
      <alignment vertical="top"/>
      <protection locked="0"/>
    </xf>
    <xf numFmtId="0" fontId="0" fillId="0" borderId="0" xfId="0" applyAlignment="1" applyProtection="1">
      <alignment vertical="top"/>
      <protection locked="0"/>
    </xf>
    <xf numFmtId="0" fontId="0" fillId="0" borderId="0" xfId="0" applyAlignment="1" applyProtection="1">
      <alignment vertical="top"/>
    </xf>
    <xf numFmtId="0" fontId="9" fillId="0" borderId="0" xfId="2" applyFont="1" applyAlignment="1">
      <alignment horizontal="left" vertical="top"/>
    </xf>
    <xf numFmtId="0" fontId="10" fillId="2" borderId="0" xfId="3" applyFont="1" applyAlignment="1">
      <alignment horizontal="center" vertical="center" wrapText="1"/>
    </xf>
    <xf numFmtId="0" fontId="11" fillId="2" borderId="0" xfId="3" applyFont="1" applyAlignment="1">
      <alignment horizontal="center" textRotation="90" wrapText="1"/>
    </xf>
    <xf numFmtId="0" fontId="12" fillId="0" borderId="0" xfId="0" applyFont="1" applyAlignment="1">
      <alignment vertical="top"/>
    </xf>
    <xf numFmtId="0" fontId="13" fillId="0" borderId="0" xfId="0" applyFont="1" applyAlignment="1">
      <alignment vertical="top"/>
    </xf>
    <xf numFmtId="164" fontId="13" fillId="0" borderId="0" xfId="1" applyNumberFormat="1" applyFont="1" applyAlignment="1">
      <alignment vertical="top"/>
    </xf>
    <xf numFmtId="164" fontId="13" fillId="0" borderId="0" xfId="1" applyNumberFormat="1" applyFont="1" applyAlignment="1" applyProtection="1">
      <alignment vertical="top"/>
      <protection locked="0"/>
    </xf>
    <xf numFmtId="164" fontId="13" fillId="0" borderId="2" xfId="1" applyNumberFormat="1" applyFont="1" applyBorder="1" applyAlignment="1">
      <alignment vertical="top"/>
    </xf>
    <xf numFmtId="0" fontId="14" fillId="0" borderId="0" xfId="0" applyFont="1" applyAlignment="1">
      <alignment vertical="top"/>
    </xf>
    <xf numFmtId="164" fontId="14" fillId="0" borderId="0" xfId="1" applyNumberFormat="1" applyFont="1" applyAlignment="1">
      <alignment vertical="top"/>
    </xf>
    <xf numFmtId="0" fontId="0" fillId="0" borderId="0" xfId="0" applyFont="1" applyAlignment="1">
      <alignment vertical="top"/>
    </xf>
    <xf numFmtId="0" fontId="15" fillId="0" borderId="0" xfId="0" applyFont="1" applyAlignment="1">
      <alignment vertical="top"/>
    </xf>
    <xf numFmtId="164" fontId="15" fillId="0" borderId="0" xfId="1" applyNumberFormat="1" applyFont="1" applyAlignment="1">
      <alignment vertical="top"/>
    </xf>
    <xf numFmtId="0" fontId="16" fillId="0" borderId="0" xfId="2" applyFont="1" applyAlignment="1">
      <alignment horizontal="left" vertical="top"/>
    </xf>
    <xf numFmtId="0" fontId="13" fillId="0" borderId="0" xfId="0" applyFont="1" applyAlignment="1">
      <alignment horizontal="center" textRotation="90"/>
    </xf>
    <xf numFmtId="0" fontId="13" fillId="0" borderId="0" xfId="0" applyFont="1" applyAlignment="1">
      <alignment vertical="top" wrapText="1"/>
    </xf>
    <xf numFmtId="0" fontId="13" fillId="0" borderId="0" xfId="0" applyFont="1" applyAlignment="1" applyProtection="1">
      <alignment vertical="top"/>
    </xf>
    <xf numFmtId="0" fontId="13" fillId="0" borderId="0" xfId="0" applyFont="1" applyAlignment="1">
      <alignment horizontal="center" textRotation="90" wrapText="1"/>
    </xf>
    <xf numFmtId="0" fontId="17" fillId="0" borderId="0" xfId="2" applyFont="1" applyAlignment="1">
      <alignment horizontal="left" vertical="top"/>
    </xf>
    <xf numFmtId="0" fontId="14" fillId="0" borderId="0" xfId="0" applyFont="1" applyAlignment="1">
      <alignment vertical="top" wrapText="1"/>
    </xf>
    <xf numFmtId="0" fontId="14" fillId="0" borderId="0" xfId="0" applyFont="1" applyAlignment="1">
      <alignment horizontal="center" textRotation="90" wrapText="1"/>
    </xf>
    <xf numFmtId="0" fontId="14" fillId="0" borderId="0" xfId="0" applyFont="1" applyAlignment="1" applyProtection="1">
      <alignment vertical="top"/>
    </xf>
    <xf numFmtId="0" fontId="12" fillId="0" borderId="0" xfId="0" applyFont="1" applyAlignment="1" applyProtection="1">
      <alignment vertical="top"/>
    </xf>
    <xf numFmtId="0" fontId="10" fillId="2" borderId="0" xfId="3" applyFont="1" applyAlignment="1">
      <alignment horizontal="center" vertical="center" wrapText="1"/>
    </xf>
    <xf numFmtId="164" fontId="0" fillId="0" borderId="0" xfId="1" applyNumberFormat="1" applyFont="1" applyBorder="1" applyAlignment="1">
      <alignment vertical="top"/>
    </xf>
    <xf numFmtId="0" fontId="10" fillId="2" borderId="0" xfId="3" applyFont="1" applyAlignment="1">
      <alignment horizontal="center" vertical="center" wrapText="1"/>
    </xf>
    <xf numFmtId="164" fontId="18" fillId="0" borderId="0" xfId="1" applyNumberFormat="1" applyFont="1" applyAlignment="1" applyProtection="1">
      <alignment vertical="top"/>
      <protection locked="0"/>
    </xf>
    <xf numFmtId="0" fontId="19" fillId="0" borderId="0" xfId="0" applyFont="1" applyAlignment="1">
      <alignment vertical="top" wrapText="1"/>
    </xf>
    <xf numFmtId="164" fontId="4" fillId="0" borderId="3" xfId="1" applyNumberFormat="1" applyFont="1" applyBorder="1" applyAlignment="1" applyProtection="1">
      <alignment vertical="top"/>
      <protection locked="0"/>
    </xf>
    <xf numFmtId="0" fontId="5" fillId="2" borderId="0" xfId="3" applyFont="1" applyAlignment="1">
      <alignment horizontal="center" vertical="center" wrapText="1"/>
    </xf>
    <xf numFmtId="0" fontId="10" fillId="2" borderId="0" xfId="3" applyFont="1" applyAlignment="1">
      <alignment horizontal="center" vertical="center" wrapText="1"/>
    </xf>
  </cellXfs>
  <cellStyles count="5">
    <cellStyle name="Accent1" xfId="3" builtinId="29"/>
    <cellStyle name="Currency" xfId="1" builtinId="4"/>
    <cellStyle name="Normal" xfId="0" builtinId="0"/>
    <cellStyle name="Title" xfId="2" builtinId="15"/>
    <cellStyle name="Total" xfId="4" builtinId="25"/>
  </cellStyles>
  <dxfs count="9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ont>
        <color rgb="FF9C0006"/>
      </font>
      <fill>
        <patternFill>
          <bgColor rgb="FFFFC7CE"/>
        </patternFill>
      </fill>
    </dxf>
    <dxf>
      <fill>
        <patternFill>
          <bgColor theme="4" tint="0.79998168889431442"/>
        </patternFill>
      </fill>
    </dxf>
    <dxf>
      <fill>
        <patternFill>
          <bgColor theme="4" tint="0.79998168889431442"/>
        </patternFill>
      </fill>
    </dxf>
    <dxf>
      <font>
        <color rgb="FF9C0006"/>
      </font>
      <fill>
        <patternFill>
          <bgColor rgb="FFFFC7CE"/>
        </patternFill>
      </fill>
    </dxf>
    <dxf>
      <font>
        <color rgb="FF9C0006"/>
      </font>
      <fill>
        <patternFill>
          <bgColor rgb="FFFFC7CE"/>
        </patternFill>
      </fill>
    </dxf>
    <dxf>
      <fill>
        <patternFill>
          <bgColor theme="4" tint="0.79998168889431442"/>
        </patternFill>
      </fill>
    </dxf>
    <dxf>
      <fill>
        <patternFill>
          <bgColor theme="4"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ont>
        <color rgb="FF9C0006"/>
      </font>
      <fill>
        <patternFill>
          <bgColor rgb="FFFFC7CE"/>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A1:AQ41"/>
  <sheetViews>
    <sheetView tabSelected="1" zoomScaleNormal="100" workbookViewId="0">
      <pane ySplit="7" topLeftCell="A12" activePane="bottomLeft" state="frozen"/>
      <selection pane="bottomLeft" activeCell="A8" sqref="A8"/>
    </sheetView>
  </sheetViews>
  <sheetFormatPr defaultColWidth="9.1796875" defaultRowHeight="14.5" x14ac:dyDescent="0.35"/>
  <cols>
    <col min="1" max="1" width="21.453125" style="2" customWidth="1"/>
    <col min="2" max="2" width="20.1796875" style="2" customWidth="1"/>
    <col min="3" max="3" width="85.7265625" style="2" customWidth="1"/>
    <col min="4" max="4" width="14.7265625" style="1" customWidth="1"/>
    <col min="5" max="5" width="6.453125" style="3" customWidth="1"/>
    <col min="6" max="9" width="14.7265625" style="1" customWidth="1"/>
    <col min="10" max="10" width="2.1796875" style="1" hidden="1" customWidth="1"/>
    <col min="11" max="12" width="15.26953125" style="1" hidden="1" customWidth="1"/>
    <col min="13" max="13" width="2.26953125" style="1" hidden="1" customWidth="1"/>
    <col min="14" max="23" width="14.7265625" style="1" hidden="1" customWidth="1"/>
    <col min="24" max="24" width="3" style="1" hidden="1" customWidth="1"/>
    <col min="25" max="26" width="14.7265625" style="1" hidden="1" customWidth="1"/>
    <col min="27" max="27" width="2.7265625" style="1" hidden="1" customWidth="1"/>
    <col min="28" max="43" width="14.7265625" style="1" hidden="1" customWidth="1"/>
    <col min="44" max="16384" width="9.1796875" style="1"/>
  </cols>
  <sheetData>
    <row r="1" spans="1:43" ht="17.25" customHeight="1" x14ac:dyDescent="0.35">
      <c r="A1" s="18" t="s">
        <v>6</v>
      </c>
      <c r="B1" s="1"/>
      <c r="D1" s="28" t="s">
        <v>53</v>
      </c>
      <c r="E1" s="28"/>
      <c r="F1" s="28"/>
      <c r="G1" s="7">
        <v>68183</v>
      </c>
      <c r="H1" s="7">
        <v>70000</v>
      </c>
      <c r="I1" s="7"/>
      <c r="J1" s="28"/>
      <c r="K1" s="7">
        <v>68183</v>
      </c>
      <c r="L1" s="7">
        <v>70000</v>
      </c>
      <c r="N1" s="7">
        <v>68183</v>
      </c>
      <c r="O1" s="7">
        <v>70000</v>
      </c>
      <c r="P1" s="7">
        <v>68183</v>
      </c>
      <c r="Q1" s="7">
        <v>70000</v>
      </c>
      <c r="R1" s="7">
        <v>68183</v>
      </c>
      <c r="S1" s="7">
        <v>70000</v>
      </c>
      <c r="T1" s="7">
        <v>68183</v>
      </c>
      <c r="U1" s="7">
        <v>70000</v>
      </c>
      <c r="V1" s="7">
        <v>68183</v>
      </c>
      <c r="W1" s="7">
        <v>70000</v>
      </c>
      <c r="Y1" s="7">
        <v>68183</v>
      </c>
      <c r="Z1" s="7">
        <v>70000</v>
      </c>
      <c r="AB1" s="7">
        <v>68183</v>
      </c>
      <c r="AC1" s="7">
        <v>70000</v>
      </c>
      <c r="AD1" s="7">
        <v>68183</v>
      </c>
      <c r="AE1" s="7">
        <v>70000</v>
      </c>
      <c r="AF1" s="7">
        <v>68183</v>
      </c>
      <c r="AG1" s="7">
        <v>70000</v>
      </c>
      <c r="AH1" s="7">
        <v>68183</v>
      </c>
      <c r="AI1" s="7">
        <v>70000</v>
      </c>
      <c r="AJ1" s="7">
        <v>68183</v>
      </c>
      <c r="AK1" s="7">
        <v>70000</v>
      </c>
      <c r="AL1" s="7">
        <v>68183</v>
      </c>
      <c r="AM1" s="7">
        <v>70000</v>
      </c>
      <c r="AN1" s="7">
        <v>68183</v>
      </c>
      <c r="AO1" s="7">
        <v>70000</v>
      </c>
      <c r="AP1" s="7">
        <v>68183</v>
      </c>
      <c r="AQ1" s="7">
        <v>70000</v>
      </c>
    </row>
    <row r="2" spans="1:43" ht="17.25" customHeight="1" x14ac:dyDescent="0.35">
      <c r="A2" s="18" t="s">
        <v>15</v>
      </c>
      <c r="B2" s="1"/>
      <c r="C2" s="1"/>
      <c r="D2" s="28" t="s">
        <v>56</v>
      </c>
      <c r="E2" s="28"/>
      <c r="F2" s="28"/>
      <c r="G2" s="14"/>
      <c r="H2" s="7">
        <v>0</v>
      </c>
      <c r="I2" s="7"/>
      <c r="J2" s="28"/>
      <c r="K2" s="14"/>
      <c r="L2" s="7">
        <v>0</v>
      </c>
      <c r="N2" s="14"/>
      <c r="O2" s="7">
        <v>0</v>
      </c>
      <c r="P2" s="14"/>
      <c r="Q2" s="7">
        <v>0</v>
      </c>
      <c r="R2" s="14"/>
      <c r="S2" s="7">
        <v>0</v>
      </c>
      <c r="T2" s="14"/>
      <c r="U2" s="7">
        <v>0</v>
      </c>
      <c r="V2" s="14"/>
      <c r="W2" s="7">
        <v>0</v>
      </c>
      <c r="Y2" s="14"/>
      <c r="Z2" s="7">
        <v>0</v>
      </c>
      <c r="AB2" s="14"/>
      <c r="AC2" s="7">
        <v>0</v>
      </c>
      <c r="AD2" s="14"/>
      <c r="AE2" s="7">
        <v>0</v>
      </c>
      <c r="AF2" s="14"/>
      <c r="AG2" s="7">
        <v>0</v>
      </c>
      <c r="AH2" s="14"/>
      <c r="AI2" s="7">
        <v>0</v>
      </c>
      <c r="AJ2" s="14"/>
      <c r="AK2" s="7">
        <v>0</v>
      </c>
      <c r="AL2" s="14"/>
      <c r="AM2" s="7">
        <v>0</v>
      </c>
      <c r="AN2" s="14"/>
      <c r="AO2" s="7">
        <v>0</v>
      </c>
      <c r="AP2" s="14"/>
      <c r="AQ2" s="7">
        <v>0</v>
      </c>
    </row>
    <row r="3" spans="1:43" ht="17.25" customHeight="1" x14ac:dyDescent="0.35">
      <c r="A3" s="18">
        <v>2020</v>
      </c>
      <c r="D3" s="28" t="s">
        <v>51</v>
      </c>
      <c r="E3" s="28"/>
      <c r="F3" s="28"/>
      <c r="G3" s="9">
        <f>'ED Grants'!I2</f>
        <v>0</v>
      </c>
      <c r="H3" s="9">
        <v>0</v>
      </c>
      <c r="I3" s="42"/>
      <c r="J3" s="28"/>
      <c r="K3" s="9">
        <f>'ED Grants'!J2</f>
        <v>0</v>
      </c>
      <c r="L3" s="9">
        <v>0</v>
      </c>
      <c r="N3" s="9">
        <f>'ED Grants'!M2</f>
        <v>0</v>
      </c>
      <c r="O3" s="9">
        <v>0</v>
      </c>
      <c r="P3" s="9">
        <f>'ED Grants'!N2</f>
        <v>0</v>
      </c>
      <c r="Q3" s="9">
        <v>0</v>
      </c>
      <c r="R3" s="9">
        <f>'ED Grants'!O2</f>
        <v>0</v>
      </c>
      <c r="S3" s="9">
        <v>0</v>
      </c>
      <c r="T3" s="9">
        <f>'ED Grants'!P2</f>
        <v>0</v>
      </c>
      <c r="U3" s="9">
        <v>0</v>
      </c>
      <c r="V3" s="9">
        <f>'ED Grants'!Q2</f>
        <v>0</v>
      </c>
      <c r="W3" s="9">
        <v>0</v>
      </c>
      <c r="Y3" s="9">
        <f>'ED Grants'!X2</f>
        <v>0</v>
      </c>
      <c r="Z3" s="9">
        <v>0</v>
      </c>
      <c r="AB3" s="9">
        <f>'ED Grants'!AA2</f>
        <v>0</v>
      </c>
      <c r="AC3" s="9">
        <v>0</v>
      </c>
      <c r="AD3" s="9">
        <f>'ED Grants'!AC2</f>
        <v>0</v>
      </c>
      <c r="AE3" s="9">
        <v>0</v>
      </c>
      <c r="AF3" s="9">
        <f>'ED Grants'!AE2</f>
        <v>0</v>
      </c>
      <c r="AG3" s="9">
        <v>0</v>
      </c>
      <c r="AH3" s="9">
        <f>'ED Grants'!AG2</f>
        <v>0</v>
      </c>
      <c r="AI3" s="9">
        <v>0</v>
      </c>
      <c r="AJ3" s="9">
        <f>'ED Grants'!AI2</f>
        <v>0</v>
      </c>
      <c r="AK3" s="9">
        <v>0</v>
      </c>
      <c r="AL3" s="9">
        <f>'ED Grants'!AK2</f>
        <v>0</v>
      </c>
      <c r="AM3" s="9">
        <v>0</v>
      </c>
      <c r="AN3" s="9">
        <f>'ED Grants'!AM2</f>
        <v>0</v>
      </c>
      <c r="AO3" s="9">
        <v>0</v>
      </c>
      <c r="AP3" s="9">
        <f>'ED Grants'!AO2</f>
        <v>0</v>
      </c>
      <c r="AQ3" s="9">
        <v>0</v>
      </c>
    </row>
    <row r="4" spans="1:43" ht="17.25" customHeight="1" x14ac:dyDescent="0.35">
      <c r="A4" s="18"/>
      <c r="D4" s="28" t="s">
        <v>52</v>
      </c>
      <c r="E4" s="28"/>
      <c r="F4" s="28"/>
      <c r="G4" s="7">
        <f>G1-G2+G3</f>
        <v>68183</v>
      </c>
      <c r="H4" s="7">
        <f>H1-H2+H3</f>
        <v>70000</v>
      </c>
      <c r="I4" s="7"/>
      <c r="J4" s="28"/>
      <c r="K4" s="7">
        <f t="shared" ref="K4:L4" si="0">K1-K2+K3</f>
        <v>68183</v>
      </c>
      <c r="L4" s="7">
        <f t="shared" si="0"/>
        <v>70000</v>
      </c>
      <c r="N4" s="7">
        <f>N1-N2+N3</f>
        <v>68183</v>
      </c>
      <c r="O4" s="7">
        <f>O1-O2+O3</f>
        <v>70000</v>
      </c>
      <c r="P4" s="7">
        <f t="shared" ref="P4:W4" si="1">P1-P2+P3</f>
        <v>68183</v>
      </c>
      <c r="Q4" s="7">
        <f t="shared" si="1"/>
        <v>70000</v>
      </c>
      <c r="R4" s="7">
        <f t="shared" si="1"/>
        <v>68183</v>
      </c>
      <c r="S4" s="7">
        <f t="shared" si="1"/>
        <v>70000</v>
      </c>
      <c r="T4" s="7">
        <f t="shared" si="1"/>
        <v>68183</v>
      </c>
      <c r="U4" s="7">
        <f t="shared" si="1"/>
        <v>70000</v>
      </c>
      <c r="V4" s="7">
        <f t="shared" si="1"/>
        <v>68183</v>
      </c>
      <c r="W4" s="7">
        <f t="shared" si="1"/>
        <v>70000</v>
      </c>
      <c r="Y4" s="7">
        <f t="shared" ref="Y4:Z4" si="2">Y1-Y2+Y3</f>
        <v>68183</v>
      </c>
      <c r="Z4" s="7">
        <f t="shared" si="2"/>
        <v>70000</v>
      </c>
      <c r="AB4" s="7">
        <f t="shared" ref="AB4:AQ4" si="3">AB1-AB2+AB3</f>
        <v>68183</v>
      </c>
      <c r="AC4" s="7">
        <f t="shared" si="3"/>
        <v>70000</v>
      </c>
      <c r="AD4" s="7">
        <f t="shared" si="3"/>
        <v>68183</v>
      </c>
      <c r="AE4" s="7">
        <f t="shared" si="3"/>
        <v>70000</v>
      </c>
      <c r="AF4" s="7">
        <f t="shared" si="3"/>
        <v>68183</v>
      </c>
      <c r="AG4" s="7">
        <f t="shared" si="3"/>
        <v>70000</v>
      </c>
      <c r="AH4" s="7">
        <f t="shared" si="3"/>
        <v>68183</v>
      </c>
      <c r="AI4" s="7">
        <f t="shared" si="3"/>
        <v>70000</v>
      </c>
      <c r="AJ4" s="7">
        <f t="shared" si="3"/>
        <v>68183</v>
      </c>
      <c r="AK4" s="7">
        <f t="shared" si="3"/>
        <v>70000</v>
      </c>
      <c r="AL4" s="7">
        <f t="shared" si="3"/>
        <v>68183</v>
      </c>
      <c r="AM4" s="7">
        <f t="shared" si="3"/>
        <v>70000</v>
      </c>
      <c r="AN4" s="7">
        <f t="shared" si="3"/>
        <v>68183</v>
      </c>
      <c r="AO4" s="7">
        <f t="shared" si="3"/>
        <v>70000</v>
      </c>
      <c r="AP4" s="7">
        <f t="shared" si="3"/>
        <v>68183</v>
      </c>
      <c r="AQ4" s="7">
        <f t="shared" si="3"/>
        <v>70000</v>
      </c>
    </row>
    <row r="5" spans="1:43" s="12" customFormat="1" ht="23.5" x14ac:dyDescent="0.35">
      <c r="A5" s="10"/>
      <c r="B5" s="11"/>
      <c r="C5" s="11"/>
      <c r="D5" s="29" t="s">
        <v>54</v>
      </c>
      <c r="E5" s="29"/>
      <c r="F5" s="29"/>
      <c r="G5" s="30">
        <f>G4-G40</f>
        <v>68183</v>
      </c>
      <c r="H5" s="30">
        <f>H4-H40+H15</f>
        <v>70000</v>
      </c>
      <c r="I5" s="30"/>
      <c r="J5" s="29"/>
      <c r="K5" s="30">
        <f>K4-K40</f>
        <v>68183</v>
      </c>
      <c r="L5" s="30">
        <f>L4-L40+L15</f>
        <v>70000</v>
      </c>
      <c r="N5" s="13">
        <f>N4-N40</f>
        <v>68183</v>
      </c>
      <c r="O5" s="13">
        <f>O4-O40+O15</f>
        <v>70000</v>
      </c>
      <c r="P5" s="13">
        <f>P4-P40</f>
        <v>68183</v>
      </c>
      <c r="Q5" s="13">
        <f>Q4-Q40+Q15</f>
        <v>70000</v>
      </c>
      <c r="R5" s="13">
        <f>R4-R40</f>
        <v>68183</v>
      </c>
      <c r="S5" s="13">
        <f>S4-S40+S15</f>
        <v>70000</v>
      </c>
      <c r="T5" s="13">
        <f>T4-T40</f>
        <v>68183</v>
      </c>
      <c r="U5" s="13">
        <f>U4-U40+U15</f>
        <v>70000</v>
      </c>
      <c r="V5" s="13">
        <f>V4-V40</f>
        <v>68183</v>
      </c>
      <c r="W5" s="13">
        <f>W4-W40+W15</f>
        <v>70000</v>
      </c>
      <c r="Y5" s="13" t="e">
        <f>Y4-Y40</f>
        <v>#DIV/0!</v>
      </c>
      <c r="Z5" s="13" t="e">
        <f>Z4-Z40</f>
        <v>#DIV/0!</v>
      </c>
      <c r="AB5" s="13">
        <f>AB4-AB40</f>
        <v>68183</v>
      </c>
      <c r="AC5" s="13">
        <f>AC4-AC40+AC15</f>
        <v>70000</v>
      </c>
      <c r="AD5" s="13">
        <f>AD4-AD40</f>
        <v>68183</v>
      </c>
      <c r="AE5" s="13">
        <f>AE4-AE40+AE15</f>
        <v>70000</v>
      </c>
      <c r="AF5" s="13">
        <f>AF4-AF40</f>
        <v>68183</v>
      </c>
      <c r="AG5" s="13">
        <f>AG4-AG40+AG15</f>
        <v>70000</v>
      </c>
      <c r="AH5" s="13">
        <f>AH4-AH40</f>
        <v>68183</v>
      </c>
      <c r="AI5" s="13">
        <f>AI4-AI40+AI15</f>
        <v>70000</v>
      </c>
      <c r="AJ5" s="13">
        <f>AJ4-AJ40</f>
        <v>68183</v>
      </c>
      <c r="AK5" s="13">
        <f>AK4-AK40+AK15</f>
        <v>70000</v>
      </c>
      <c r="AL5" s="13">
        <f>AL4-AL40</f>
        <v>68183</v>
      </c>
      <c r="AM5" s="13">
        <f>AM4-AM40+AM15</f>
        <v>70000</v>
      </c>
      <c r="AN5" s="13">
        <f>AN4-AN40</f>
        <v>68183</v>
      </c>
      <c r="AO5" s="13">
        <f>AO4-AO40+AO15</f>
        <v>70000</v>
      </c>
      <c r="AP5" s="13">
        <f>AP4-AP40</f>
        <v>68183</v>
      </c>
      <c r="AQ5" s="13">
        <f>AQ4-AQ40+AQ15</f>
        <v>70000</v>
      </c>
    </row>
    <row r="6" spans="1:43" ht="15" customHeight="1" x14ac:dyDescent="0.35">
      <c r="G6" s="47" t="s">
        <v>37</v>
      </c>
      <c r="H6" s="47"/>
      <c r="I6" s="47"/>
      <c r="K6" s="48" t="s">
        <v>58</v>
      </c>
      <c r="L6" s="48"/>
      <c r="N6" s="47" t="s">
        <v>39</v>
      </c>
      <c r="O6" s="47"/>
      <c r="P6" s="47" t="s">
        <v>40</v>
      </c>
      <c r="Q6" s="47"/>
      <c r="R6" s="47" t="s">
        <v>41</v>
      </c>
      <c r="S6" s="47"/>
      <c r="T6" s="47" t="s">
        <v>92</v>
      </c>
      <c r="U6" s="47"/>
      <c r="V6" s="47" t="s">
        <v>93</v>
      </c>
      <c r="W6" s="47"/>
      <c r="Y6" s="47" t="s">
        <v>58</v>
      </c>
      <c r="Z6" s="47"/>
      <c r="AB6" s="47" t="s">
        <v>42</v>
      </c>
      <c r="AC6" s="47"/>
      <c r="AD6" s="47" t="s">
        <v>43</v>
      </c>
      <c r="AE6" s="47"/>
      <c r="AF6" s="47" t="s">
        <v>44</v>
      </c>
      <c r="AG6" s="47"/>
      <c r="AH6" s="47" t="s">
        <v>45</v>
      </c>
      <c r="AI6" s="47"/>
      <c r="AJ6" s="47" t="s">
        <v>46</v>
      </c>
      <c r="AK6" s="47"/>
      <c r="AL6" s="47" t="s">
        <v>47</v>
      </c>
      <c r="AM6" s="47"/>
      <c r="AN6" s="47" t="s">
        <v>48</v>
      </c>
      <c r="AO6" s="47"/>
      <c r="AP6" s="47" t="s">
        <v>49</v>
      </c>
      <c r="AQ6" s="47"/>
    </row>
    <row r="7" spans="1:43" s="21" customFormat="1" ht="57.75" customHeight="1" x14ac:dyDescent="0.35">
      <c r="A7" s="19" t="s">
        <v>14</v>
      </c>
      <c r="B7" s="19" t="s">
        <v>10</v>
      </c>
      <c r="C7" s="19" t="s">
        <v>11</v>
      </c>
      <c r="D7" s="19" t="s">
        <v>12</v>
      </c>
      <c r="E7" s="20" t="s">
        <v>16</v>
      </c>
      <c r="F7" s="19" t="s">
        <v>66</v>
      </c>
      <c r="G7" s="19" t="s">
        <v>38</v>
      </c>
      <c r="H7" s="19" t="s">
        <v>55</v>
      </c>
      <c r="I7" s="41" t="s">
        <v>60</v>
      </c>
      <c r="K7" s="19" t="s">
        <v>38</v>
      </c>
      <c r="L7" s="19" t="s">
        <v>55</v>
      </c>
      <c r="N7" s="19" t="s">
        <v>38</v>
      </c>
      <c r="O7" s="19" t="s">
        <v>55</v>
      </c>
      <c r="P7" s="19" t="s">
        <v>38</v>
      </c>
      <c r="Q7" s="19" t="s">
        <v>55</v>
      </c>
      <c r="R7" s="19" t="s">
        <v>38</v>
      </c>
      <c r="S7" s="19" t="s">
        <v>55</v>
      </c>
      <c r="T7" s="19" t="s">
        <v>38</v>
      </c>
      <c r="U7" s="19" t="s">
        <v>55</v>
      </c>
      <c r="V7" s="19" t="s">
        <v>38</v>
      </c>
      <c r="W7" s="19" t="s">
        <v>55</v>
      </c>
      <c r="Y7" s="19" t="s">
        <v>38</v>
      </c>
      <c r="Z7" s="19" t="s">
        <v>55</v>
      </c>
      <c r="AB7" s="19" t="s">
        <v>38</v>
      </c>
      <c r="AC7" s="19" t="s">
        <v>55</v>
      </c>
      <c r="AD7" s="19" t="s">
        <v>38</v>
      </c>
      <c r="AE7" s="19" t="s">
        <v>55</v>
      </c>
      <c r="AF7" s="19" t="s">
        <v>38</v>
      </c>
      <c r="AG7" s="19" t="s">
        <v>55</v>
      </c>
      <c r="AH7" s="19" t="s">
        <v>38</v>
      </c>
      <c r="AI7" s="19" t="s">
        <v>55</v>
      </c>
      <c r="AJ7" s="19" t="s">
        <v>38</v>
      </c>
      <c r="AK7" s="19" t="s">
        <v>55</v>
      </c>
      <c r="AL7" s="19" t="s">
        <v>38</v>
      </c>
      <c r="AM7" s="19" t="s">
        <v>55</v>
      </c>
      <c r="AN7" s="19" t="s">
        <v>38</v>
      </c>
      <c r="AO7" s="19" t="s">
        <v>55</v>
      </c>
      <c r="AP7" s="19" t="s">
        <v>38</v>
      </c>
      <c r="AQ7" s="19" t="s">
        <v>55</v>
      </c>
    </row>
    <row r="8" spans="1:43" ht="35.25" customHeight="1" x14ac:dyDescent="0.35">
      <c r="A8" s="4" t="s">
        <v>17</v>
      </c>
      <c r="B8" s="4" t="s">
        <v>111</v>
      </c>
      <c r="C8" s="45" t="s">
        <v>128</v>
      </c>
      <c r="D8" s="6">
        <v>3000</v>
      </c>
      <c r="E8" s="5" t="s">
        <v>155</v>
      </c>
      <c r="F8" s="6">
        <v>2450</v>
      </c>
      <c r="G8" s="15"/>
      <c r="H8" s="15"/>
      <c r="I8" s="15">
        <f>SUM(G8:H8)</f>
        <v>0</v>
      </c>
      <c r="J8" s="16"/>
      <c r="K8" s="15">
        <f t="shared" ref="K8:K38" si="4">IF(ISERROR(AVERAGE(N8,P8,R8,T8,V8)),0,AVERAGE(N8,P8,R8,T8,V8))</f>
        <v>0</v>
      </c>
      <c r="L8" s="15">
        <f t="shared" ref="L8:L38" si="5">IF(ISERROR(AVERAGE(O8,Q8,S8,U8,W8)),0,AVERAGE(O8,Q8,S8,U8,W8))</f>
        <v>0</v>
      </c>
      <c r="N8" s="15"/>
      <c r="O8" s="15"/>
      <c r="P8" s="15"/>
      <c r="Q8" s="15"/>
      <c r="R8" s="15"/>
      <c r="S8" s="15"/>
      <c r="T8" s="15"/>
      <c r="U8" s="15"/>
      <c r="V8" s="15"/>
      <c r="W8" s="15"/>
      <c r="X8" s="16"/>
      <c r="Y8" s="15" t="e">
        <f>AVERAGE(AB8,AD8,AF8,AH8,AJ8,AL8,AN8,AP8)</f>
        <v>#DIV/0!</v>
      </c>
      <c r="Z8" s="15" t="e">
        <f>AVERAGE(AC8,AE8,AG8,AI8,AK8,AM8,AO8,AQ8)</f>
        <v>#DIV/0!</v>
      </c>
      <c r="AA8" s="16"/>
      <c r="AB8" s="15"/>
      <c r="AC8" s="15"/>
      <c r="AD8" s="15"/>
      <c r="AE8" s="15"/>
      <c r="AF8" s="15"/>
      <c r="AG8" s="15"/>
      <c r="AH8" s="15"/>
      <c r="AI8" s="15"/>
      <c r="AJ8" s="15"/>
      <c r="AK8" s="15"/>
      <c r="AL8" s="15"/>
      <c r="AM8" s="15"/>
      <c r="AN8" s="15"/>
      <c r="AO8" s="15"/>
      <c r="AP8" s="15"/>
      <c r="AQ8" s="15"/>
    </row>
    <row r="9" spans="1:43" ht="35.25" customHeight="1" x14ac:dyDescent="0.35">
      <c r="A9" s="4" t="s">
        <v>36</v>
      </c>
      <c r="B9" s="4"/>
      <c r="C9" s="45" t="s">
        <v>78</v>
      </c>
      <c r="D9" s="6">
        <v>0</v>
      </c>
      <c r="E9" s="5" t="s">
        <v>155</v>
      </c>
      <c r="F9" s="6">
        <v>800</v>
      </c>
      <c r="G9" s="15"/>
      <c r="H9" s="15"/>
      <c r="I9" s="15">
        <f t="shared" ref="I9:I39" si="6">SUM(G9:H9)</f>
        <v>0</v>
      </c>
      <c r="J9" s="16"/>
      <c r="K9" s="15">
        <f t="shared" si="4"/>
        <v>0</v>
      </c>
      <c r="L9" s="15">
        <f t="shared" si="5"/>
        <v>0</v>
      </c>
      <c r="N9" s="15"/>
      <c r="O9" s="15"/>
      <c r="P9" s="15"/>
      <c r="Q9" s="15"/>
      <c r="R9" s="15"/>
      <c r="S9" s="15"/>
      <c r="T9" s="15"/>
      <c r="U9" s="15"/>
      <c r="V9" s="15"/>
      <c r="W9" s="15"/>
      <c r="X9" s="16"/>
      <c r="Y9" s="15" t="e">
        <f t="shared" ref="Y9" si="7">AVERAGE(AB9,AD9,AF9,AH9,AJ9,AL9,AN9,AP9)</f>
        <v>#DIV/0!</v>
      </c>
      <c r="Z9" s="15" t="e">
        <f t="shared" ref="Z9" si="8">AVERAGE(AC9,AE9,AG9,AI9,AK9,AM9,AO9,AQ9)</f>
        <v>#DIV/0!</v>
      </c>
      <c r="AA9" s="16"/>
      <c r="AB9" s="15"/>
      <c r="AC9" s="15"/>
      <c r="AD9" s="15"/>
      <c r="AE9" s="15"/>
      <c r="AF9" s="15"/>
      <c r="AG9" s="15"/>
      <c r="AH9" s="15"/>
      <c r="AI9" s="15"/>
      <c r="AJ9" s="15"/>
      <c r="AK9" s="15"/>
      <c r="AL9" s="15"/>
      <c r="AM9" s="15"/>
      <c r="AN9" s="15"/>
      <c r="AO9" s="15"/>
      <c r="AP9" s="15"/>
      <c r="AQ9" s="15"/>
    </row>
    <row r="10" spans="1:43" ht="35.25" customHeight="1" x14ac:dyDescent="0.35">
      <c r="A10" s="4" t="s">
        <v>94</v>
      </c>
      <c r="B10" s="4" t="s">
        <v>94</v>
      </c>
      <c r="C10" s="45" t="s">
        <v>129</v>
      </c>
      <c r="D10" s="6">
        <v>15000</v>
      </c>
      <c r="E10" s="5" t="s">
        <v>155</v>
      </c>
      <c r="F10" s="6">
        <v>11480</v>
      </c>
      <c r="G10" s="15"/>
      <c r="H10" s="15"/>
      <c r="I10" s="15">
        <f t="shared" si="6"/>
        <v>0</v>
      </c>
      <c r="J10" s="16"/>
      <c r="K10" s="15">
        <f t="shared" si="4"/>
        <v>0</v>
      </c>
      <c r="L10" s="15">
        <f t="shared" si="5"/>
        <v>0</v>
      </c>
      <c r="N10" s="15"/>
      <c r="O10" s="15"/>
      <c r="P10" s="15"/>
      <c r="Q10" s="15"/>
      <c r="R10" s="15"/>
      <c r="S10" s="15"/>
      <c r="T10" s="15"/>
      <c r="U10" s="15"/>
      <c r="V10" s="15"/>
      <c r="W10" s="15"/>
      <c r="X10" s="16"/>
      <c r="Y10" s="15" t="e">
        <f t="shared" ref="Y10:Y39" si="9">AVERAGE(AB10,AD10,AF10,AH10,AJ10,AL10,AN10,AP10)</f>
        <v>#DIV/0!</v>
      </c>
      <c r="Z10" s="15" t="e">
        <f t="shared" ref="Z10:Z39" si="10">AVERAGE(AC10,AE10,AG10,AI10,AK10,AM10,AO10,AQ10)</f>
        <v>#DIV/0!</v>
      </c>
      <c r="AA10" s="16"/>
      <c r="AB10" s="15"/>
      <c r="AC10" s="15"/>
      <c r="AD10" s="15"/>
      <c r="AE10" s="15"/>
      <c r="AF10" s="15"/>
      <c r="AG10" s="15"/>
      <c r="AH10" s="15"/>
      <c r="AI10" s="15"/>
      <c r="AJ10" s="15"/>
      <c r="AK10" s="15"/>
      <c r="AL10" s="15"/>
      <c r="AM10" s="15"/>
      <c r="AN10" s="15"/>
      <c r="AO10" s="15"/>
      <c r="AP10" s="15"/>
      <c r="AQ10" s="15"/>
    </row>
    <row r="11" spans="1:43" ht="35.25" customHeight="1" x14ac:dyDescent="0.35">
      <c r="A11" s="4" t="s">
        <v>95</v>
      </c>
      <c r="B11" s="4" t="s">
        <v>112</v>
      </c>
      <c r="C11" s="45" t="s">
        <v>130</v>
      </c>
      <c r="D11" s="6">
        <v>11155</v>
      </c>
      <c r="E11" s="5" t="s">
        <v>155</v>
      </c>
      <c r="F11" s="6">
        <v>0</v>
      </c>
      <c r="G11" s="15"/>
      <c r="H11" s="15"/>
      <c r="I11" s="15">
        <f t="shared" si="6"/>
        <v>0</v>
      </c>
      <c r="J11" s="16"/>
      <c r="K11" s="15">
        <f t="shared" si="4"/>
        <v>0</v>
      </c>
      <c r="L11" s="15">
        <f t="shared" si="5"/>
        <v>0</v>
      </c>
      <c r="N11" s="15"/>
      <c r="O11" s="15"/>
      <c r="P11" s="15"/>
      <c r="Q11" s="15"/>
      <c r="R11" s="15"/>
      <c r="S11" s="15"/>
      <c r="T11" s="15"/>
      <c r="U11" s="15"/>
      <c r="V11" s="15"/>
      <c r="W11" s="15"/>
      <c r="X11" s="16"/>
      <c r="Y11" s="15" t="e">
        <f t="shared" si="9"/>
        <v>#DIV/0!</v>
      </c>
      <c r="Z11" s="15" t="e">
        <f t="shared" si="10"/>
        <v>#DIV/0!</v>
      </c>
      <c r="AA11" s="16"/>
      <c r="AB11" s="15"/>
      <c r="AC11" s="15"/>
      <c r="AD11" s="15"/>
      <c r="AE11" s="15"/>
      <c r="AF11" s="15"/>
      <c r="AG11" s="15"/>
      <c r="AH11" s="15"/>
      <c r="AI11" s="15"/>
      <c r="AJ11" s="15"/>
      <c r="AK11" s="15"/>
      <c r="AL11" s="15"/>
      <c r="AM11" s="15"/>
      <c r="AN11" s="15"/>
      <c r="AO11" s="15"/>
      <c r="AP11" s="15"/>
      <c r="AQ11" s="15"/>
    </row>
    <row r="12" spans="1:43" ht="35.25" customHeight="1" x14ac:dyDescent="0.35">
      <c r="A12" s="4" t="s">
        <v>96</v>
      </c>
      <c r="B12" s="4" t="s">
        <v>113</v>
      </c>
      <c r="C12" s="45" t="s">
        <v>131</v>
      </c>
      <c r="D12" s="6">
        <v>15000</v>
      </c>
      <c r="E12" s="5" t="s">
        <v>155</v>
      </c>
      <c r="F12" s="6">
        <v>0</v>
      </c>
      <c r="G12" s="15"/>
      <c r="H12" s="15"/>
      <c r="I12" s="15">
        <f t="shared" si="6"/>
        <v>0</v>
      </c>
      <c r="J12" s="16"/>
      <c r="K12" s="15">
        <f t="shared" si="4"/>
        <v>0</v>
      </c>
      <c r="L12" s="15">
        <f t="shared" si="5"/>
        <v>0</v>
      </c>
      <c r="N12" s="15"/>
      <c r="O12" s="15"/>
      <c r="P12" s="15"/>
      <c r="Q12" s="15"/>
      <c r="R12" s="15"/>
      <c r="S12" s="15"/>
      <c r="T12" s="15"/>
      <c r="U12" s="15"/>
      <c r="V12" s="15"/>
      <c r="W12" s="15"/>
      <c r="X12" s="16"/>
      <c r="Y12" s="15" t="e">
        <f t="shared" si="9"/>
        <v>#DIV/0!</v>
      </c>
      <c r="Z12" s="15" t="e">
        <f t="shared" si="10"/>
        <v>#DIV/0!</v>
      </c>
      <c r="AA12" s="16"/>
      <c r="AB12" s="15"/>
      <c r="AC12" s="15"/>
      <c r="AD12" s="15"/>
      <c r="AE12" s="15"/>
      <c r="AF12" s="15"/>
      <c r="AG12" s="15"/>
      <c r="AH12" s="15"/>
      <c r="AI12" s="15"/>
      <c r="AJ12" s="15"/>
      <c r="AK12" s="15"/>
      <c r="AL12" s="15"/>
      <c r="AM12" s="15"/>
      <c r="AN12" s="15"/>
      <c r="AO12" s="15"/>
      <c r="AP12" s="15"/>
      <c r="AQ12" s="15"/>
    </row>
    <row r="13" spans="1:43" ht="35.25" customHeight="1" x14ac:dyDescent="0.35">
      <c r="A13" s="4" t="s">
        <v>97</v>
      </c>
      <c r="B13" s="4" t="s">
        <v>114</v>
      </c>
      <c r="C13" s="45" t="s">
        <v>132</v>
      </c>
      <c r="D13" s="6">
        <v>1500</v>
      </c>
      <c r="E13" s="5" t="s">
        <v>155</v>
      </c>
      <c r="F13" s="6">
        <v>0</v>
      </c>
      <c r="G13" s="15"/>
      <c r="H13" s="15"/>
      <c r="I13" s="15">
        <f t="shared" si="6"/>
        <v>0</v>
      </c>
      <c r="J13" s="16"/>
      <c r="K13" s="15">
        <f t="shared" si="4"/>
        <v>0</v>
      </c>
      <c r="L13" s="15">
        <f t="shared" si="5"/>
        <v>0</v>
      </c>
      <c r="N13" s="15"/>
      <c r="O13" s="15"/>
      <c r="P13" s="15"/>
      <c r="Q13" s="15"/>
      <c r="R13" s="15"/>
      <c r="S13" s="15"/>
      <c r="T13" s="15"/>
      <c r="U13" s="15"/>
      <c r="V13" s="15"/>
      <c r="W13" s="15"/>
      <c r="X13" s="16"/>
      <c r="Y13" s="15" t="e">
        <f t="shared" si="9"/>
        <v>#DIV/0!</v>
      </c>
      <c r="Z13" s="15" t="e">
        <f t="shared" si="10"/>
        <v>#DIV/0!</v>
      </c>
      <c r="AA13" s="16"/>
      <c r="AB13" s="15"/>
      <c r="AC13" s="15"/>
      <c r="AD13" s="15"/>
      <c r="AE13" s="15"/>
      <c r="AF13" s="15"/>
      <c r="AG13" s="15"/>
      <c r="AH13" s="15"/>
      <c r="AI13" s="15"/>
      <c r="AJ13" s="15"/>
      <c r="AK13" s="15"/>
      <c r="AL13" s="15"/>
      <c r="AM13" s="15"/>
      <c r="AN13" s="15"/>
      <c r="AO13" s="15"/>
      <c r="AP13" s="15"/>
      <c r="AQ13" s="15"/>
    </row>
    <row r="14" spans="1:43" ht="35.25" customHeight="1" thickBot="1" x14ac:dyDescent="0.4">
      <c r="A14" s="4" t="s">
        <v>18</v>
      </c>
      <c r="B14" s="4" t="s">
        <v>19</v>
      </c>
      <c r="C14" s="45" t="s">
        <v>159</v>
      </c>
      <c r="D14" s="6">
        <v>3000</v>
      </c>
      <c r="E14" s="5" t="s">
        <v>155</v>
      </c>
      <c r="F14" s="6">
        <v>1000</v>
      </c>
      <c r="G14" s="15"/>
      <c r="H14" s="15"/>
      <c r="I14" s="15">
        <f t="shared" si="6"/>
        <v>0</v>
      </c>
      <c r="J14" s="16"/>
      <c r="K14" s="15">
        <f t="shared" si="4"/>
        <v>0</v>
      </c>
      <c r="L14" s="15">
        <f t="shared" si="5"/>
        <v>0</v>
      </c>
      <c r="N14" s="15"/>
      <c r="O14" s="15"/>
      <c r="P14" s="15"/>
      <c r="Q14" s="15"/>
      <c r="R14" s="15"/>
      <c r="S14" s="15"/>
      <c r="T14" s="15"/>
      <c r="U14" s="15"/>
      <c r="V14" s="15"/>
      <c r="W14" s="15"/>
      <c r="X14" s="16"/>
      <c r="Y14" s="15" t="e">
        <f t="shared" si="9"/>
        <v>#DIV/0!</v>
      </c>
      <c r="Z14" s="15" t="e">
        <f t="shared" si="10"/>
        <v>#DIV/0!</v>
      </c>
      <c r="AA14" s="16"/>
      <c r="AB14" s="15"/>
      <c r="AC14" s="15"/>
      <c r="AD14" s="15"/>
      <c r="AE14" s="15"/>
      <c r="AF14" s="15"/>
      <c r="AG14" s="15"/>
      <c r="AH14" s="15"/>
      <c r="AI14" s="15"/>
      <c r="AJ14" s="15"/>
      <c r="AK14" s="15"/>
      <c r="AL14" s="15"/>
      <c r="AM14" s="15"/>
      <c r="AN14" s="15"/>
      <c r="AO14" s="15"/>
      <c r="AP14" s="15"/>
      <c r="AQ14" s="15"/>
    </row>
    <row r="15" spans="1:43" ht="35.25" customHeight="1" thickBot="1" x14ac:dyDescent="0.4">
      <c r="A15" s="4" t="s">
        <v>0</v>
      </c>
      <c r="B15" s="4" t="s">
        <v>158</v>
      </c>
      <c r="C15" s="45" t="s">
        <v>161</v>
      </c>
      <c r="D15" s="6">
        <v>150000</v>
      </c>
      <c r="E15" s="5" t="s">
        <v>13</v>
      </c>
      <c r="F15" s="6">
        <v>0</v>
      </c>
      <c r="G15" s="15">
        <v>0</v>
      </c>
      <c r="H15" s="46"/>
      <c r="I15" s="15">
        <f t="shared" ref="I15" si="11">SUM(G15:H15)</f>
        <v>0</v>
      </c>
      <c r="J15" s="16"/>
      <c r="K15" s="15">
        <f t="shared" ref="K15" si="12">IF(ISERROR(AVERAGE(N15,P15,R15,T15,V15)),0,AVERAGE(N15,P15,R15,T15,V15))</f>
        <v>0</v>
      </c>
      <c r="L15" s="46">
        <f t="shared" ref="L15" si="13">IF(ISERROR(AVERAGE(O15,Q15,S15,U15,W15)),0,AVERAGE(O15,Q15,S15,U15,W15))</f>
        <v>0</v>
      </c>
      <c r="N15" s="15"/>
      <c r="O15" s="46"/>
      <c r="P15" s="15"/>
      <c r="Q15" s="46"/>
      <c r="R15" s="15"/>
      <c r="S15" s="46"/>
      <c r="T15" s="15"/>
      <c r="U15" s="46"/>
      <c r="V15" s="15"/>
      <c r="W15" s="46"/>
      <c r="X15" s="16"/>
      <c r="Y15" s="15" t="e">
        <f t="shared" ref="Y15" si="14">AVERAGE(AB15,AD15,AF15,AH15,AJ15,AL15,AN15,AP15)</f>
        <v>#DIV/0!</v>
      </c>
      <c r="Z15" s="15" t="e">
        <f t="shared" ref="Z15" si="15">AVERAGE(AC15,AE15,AG15,AI15,AK15,AM15,AO15,AQ15)</f>
        <v>#DIV/0!</v>
      </c>
      <c r="AA15" s="16"/>
      <c r="AB15" s="15"/>
      <c r="AC15" s="46"/>
      <c r="AD15" s="15"/>
      <c r="AE15" s="46"/>
      <c r="AF15" s="15"/>
      <c r="AG15" s="46"/>
      <c r="AH15" s="15"/>
      <c r="AI15" s="46"/>
      <c r="AJ15" s="15"/>
      <c r="AK15" s="46"/>
      <c r="AL15" s="15"/>
      <c r="AM15" s="46"/>
      <c r="AN15" s="15"/>
      <c r="AO15" s="46"/>
      <c r="AP15" s="15"/>
      <c r="AQ15" s="46"/>
    </row>
    <row r="16" spans="1:43" ht="35.25" customHeight="1" x14ac:dyDescent="0.35">
      <c r="A16" s="4" t="s">
        <v>0</v>
      </c>
      <c r="B16" s="4" t="s">
        <v>115</v>
      </c>
      <c r="C16" s="45" t="s">
        <v>133</v>
      </c>
      <c r="D16" s="6">
        <v>30000</v>
      </c>
      <c r="E16" s="5" t="s">
        <v>13</v>
      </c>
      <c r="F16" s="6">
        <v>25070</v>
      </c>
      <c r="G16" s="15"/>
      <c r="H16" s="15"/>
      <c r="I16" s="15">
        <f t="shared" si="6"/>
        <v>0</v>
      </c>
      <c r="J16" s="16"/>
      <c r="K16" s="15">
        <f t="shared" si="4"/>
        <v>0</v>
      </c>
      <c r="L16" s="15">
        <f t="shared" si="5"/>
        <v>0</v>
      </c>
      <c r="N16" s="15"/>
      <c r="O16" s="15"/>
      <c r="P16" s="15"/>
      <c r="Q16" s="15"/>
      <c r="R16" s="15"/>
      <c r="S16" s="15"/>
      <c r="T16" s="15"/>
      <c r="U16" s="15"/>
      <c r="V16" s="15"/>
      <c r="W16" s="15"/>
      <c r="X16" s="16"/>
      <c r="Y16" s="15" t="e">
        <f t="shared" si="9"/>
        <v>#DIV/0!</v>
      </c>
      <c r="Z16" s="15" t="e">
        <f t="shared" si="10"/>
        <v>#DIV/0!</v>
      </c>
      <c r="AA16" s="16"/>
      <c r="AB16" s="15"/>
      <c r="AC16" s="15"/>
      <c r="AD16" s="15"/>
      <c r="AE16" s="15"/>
      <c r="AF16" s="15"/>
      <c r="AG16" s="15"/>
      <c r="AH16" s="15"/>
      <c r="AI16" s="15"/>
      <c r="AJ16" s="15"/>
      <c r="AK16" s="15"/>
      <c r="AL16" s="15"/>
      <c r="AM16" s="15"/>
      <c r="AN16" s="15"/>
      <c r="AO16" s="15"/>
      <c r="AP16" s="15"/>
      <c r="AQ16" s="15"/>
    </row>
    <row r="17" spans="1:43" ht="35.25" customHeight="1" x14ac:dyDescent="0.35">
      <c r="A17" s="4" t="s">
        <v>98</v>
      </c>
      <c r="B17" s="4" t="s">
        <v>20</v>
      </c>
      <c r="C17" s="45" t="s">
        <v>134</v>
      </c>
      <c r="D17" s="6">
        <v>4000</v>
      </c>
      <c r="E17" s="5" t="s">
        <v>155</v>
      </c>
      <c r="F17" s="6">
        <v>2000</v>
      </c>
      <c r="G17" s="15"/>
      <c r="H17" s="15"/>
      <c r="I17" s="15">
        <f t="shared" si="6"/>
        <v>0</v>
      </c>
      <c r="J17" s="16"/>
      <c r="K17" s="15">
        <f t="shared" si="4"/>
        <v>0</v>
      </c>
      <c r="L17" s="15">
        <f t="shared" si="5"/>
        <v>0</v>
      </c>
      <c r="N17" s="15"/>
      <c r="O17" s="15"/>
      <c r="P17" s="15"/>
      <c r="Q17" s="15"/>
      <c r="R17" s="15"/>
      <c r="S17" s="15"/>
      <c r="T17" s="15"/>
      <c r="U17" s="15"/>
      <c r="V17" s="15"/>
      <c r="W17" s="15"/>
      <c r="X17" s="16"/>
      <c r="Y17" s="15" t="e">
        <f t="shared" si="9"/>
        <v>#DIV/0!</v>
      </c>
      <c r="Z17" s="15" t="e">
        <f t="shared" si="10"/>
        <v>#DIV/0!</v>
      </c>
      <c r="AA17" s="16"/>
      <c r="AB17" s="15"/>
      <c r="AC17" s="15"/>
      <c r="AD17" s="15"/>
      <c r="AE17" s="15"/>
      <c r="AF17" s="15"/>
      <c r="AG17" s="15"/>
      <c r="AH17" s="15"/>
      <c r="AI17" s="15"/>
      <c r="AJ17" s="15"/>
      <c r="AK17" s="15"/>
      <c r="AL17" s="15"/>
      <c r="AM17" s="15"/>
      <c r="AN17" s="15"/>
      <c r="AO17" s="15"/>
      <c r="AP17" s="15"/>
      <c r="AQ17" s="15"/>
    </row>
    <row r="18" spans="1:43" ht="35.25" customHeight="1" x14ac:dyDescent="0.35">
      <c r="A18" s="4" t="s">
        <v>99</v>
      </c>
      <c r="B18" s="4" t="s">
        <v>21</v>
      </c>
      <c r="C18" s="45" t="s">
        <v>135</v>
      </c>
      <c r="D18" s="6">
        <v>1500</v>
      </c>
      <c r="E18" s="5" t="s">
        <v>155</v>
      </c>
      <c r="F18" s="6">
        <v>1600</v>
      </c>
      <c r="G18" s="15"/>
      <c r="H18" s="15"/>
      <c r="I18" s="15">
        <f t="shared" si="6"/>
        <v>0</v>
      </c>
      <c r="J18" s="16"/>
      <c r="K18" s="15">
        <f t="shared" si="4"/>
        <v>0</v>
      </c>
      <c r="L18" s="15">
        <f t="shared" si="5"/>
        <v>0</v>
      </c>
      <c r="N18" s="15"/>
      <c r="O18" s="15"/>
      <c r="P18" s="15"/>
      <c r="Q18" s="15"/>
      <c r="R18" s="15"/>
      <c r="S18" s="15"/>
      <c r="T18" s="15"/>
      <c r="U18" s="15"/>
      <c r="V18" s="15"/>
      <c r="W18" s="15"/>
      <c r="X18" s="16"/>
      <c r="Y18" s="15" t="e">
        <f t="shared" si="9"/>
        <v>#DIV/0!</v>
      </c>
      <c r="Z18" s="15" t="e">
        <f t="shared" si="10"/>
        <v>#DIV/0!</v>
      </c>
      <c r="AA18" s="16"/>
      <c r="AB18" s="15"/>
      <c r="AC18" s="15"/>
      <c r="AD18" s="15"/>
      <c r="AE18" s="15"/>
      <c r="AF18" s="15"/>
      <c r="AG18" s="15"/>
      <c r="AH18" s="15"/>
      <c r="AI18" s="15"/>
      <c r="AJ18" s="15"/>
      <c r="AK18" s="15"/>
      <c r="AL18" s="15"/>
      <c r="AM18" s="15"/>
      <c r="AN18" s="15"/>
      <c r="AO18" s="15"/>
      <c r="AP18" s="15"/>
      <c r="AQ18" s="15"/>
    </row>
    <row r="19" spans="1:43" ht="35.25" customHeight="1" x14ac:dyDescent="0.35">
      <c r="A19" s="4" t="s">
        <v>61</v>
      </c>
      <c r="B19" s="4" t="s">
        <v>116</v>
      </c>
      <c r="C19" s="45" t="s">
        <v>136</v>
      </c>
      <c r="D19" s="6">
        <v>3000</v>
      </c>
      <c r="E19" s="5" t="s">
        <v>155</v>
      </c>
      <c r="F19" s="6">
        <v>2060</v>
      </c>
      <c r="G19" s="15"/>
      <c r="H19" s="15"/>
      <c r="I19" s="15">
        <f t="shared" si="6"/>
        <v>0</v>
      </c>
      <c r="J19" s="16"/>
      <c r="K19" s="15">
        <f t="shared" si="4"/>
        <v>0</v>
      </c>
      <c r="L19" s="15">
        <f t="shared" si="5"/>
        <v>0</v>
      </c>
      <c r="N19" s="15"/>
      <c r="O19" s="15"/>
      <c r="P19" s="15"/>
      <c r="Q19" s="15"/>
      <c r="R19" s="15"/>
      <c r="S19" s="15"/>
      <c r="T19" s="15"/>
      <c r="U19" s="15"/>
      <c r="V19" s="15"/>
      <c r="W19" s="15"/>
      <c r="X19" s="16"/>
      <c r="Y19" s="15" t="e">
        <f t="shared" si="9"/>
        <v>#DIV/0!</v>
      </c>
      <c r="Z19" s="15" t="e">
        <f t="shared" si="10"/>
        <v>#DIV/0!</v>
      </c>
      <c r="AA19" s="16"/>
      <c r="AB19" s="15"/>
      <c r="AC19" s="15"/>
      <c r="AD19" s="15"/>
      <c r="AE19" s="15"/>
      <c r="AF19" s="15"/>
      <c r="AG19" s="15"/>
      <c r="AH19" s="15"/>
      <c r="AI19" s="15"/>
      <c r="AJ19" s="15"/>
      <c r="AK19" s="15"/>
      <c r="AL19" s="15"/>
      <c r="AM19" s="15"/>
      <c r="AN19" s="15"/>
      <c r="AO19" s="15"/>
      <c r="AP19" s="15"/>
      <c r="AQ19" s="15"/>
    </row>
    <row r="20" spans="1:43" ht="35.25" customHeight="1" x14ac:dyDescent="0.35">
      <c r="A20" s="4" t="s">
        <v>1</v>
      </c>
      <c r="B20" s="4" t="s">
        <v>117</v>
      </c>
      <c r="C20" s="45" t="s">
        <v>137</v>
      </c>
      <c r="D20" s="6">
        <v>3000</v>
      </c>
      <c r="E20" s="5" t="s">
        <v>155</v>
      </c>
      <c r="F20" s="6">
        <v>0</v>
      </c>
      <c r="G20" s="15"/>
      <c r="H20" s="15"/>
      <c r="I20" s="15">
        <f t="shared" si="6"/>
        <v>0</v>
      </c>
      <c r="J20" s="16"/>
      <c r="K20" s="15">
        <f t="shared" si="4"/>
        <v>0</v>
      </c>
      <c r="L20" s="15">
        <f t="shared" si="5"/>
        <v>0</v>
      </c>
      <c r="N20" s="15"/>
      <c r="O20" s="15"/>
      <c r="P20" s="15"/>
      <c r="Q20" s="15"/>
      <c r="R20" s="15"/>
      <c r="S20" s="15"/>
      <c r="T20" s="15"/>
      <c r="U20" s="15"/>
      <c r="V20" s="15"/>
      <c r="W20" s="15"/>
      <c r="X20" s="16"/>
      <c r="Y20" s="15" t="e">
        <f t="shared" si="9"/>
        <v>#DIV/0!</v>
      </c>
      <c r="Z20" s="15" t="e">
        <f t="shared" si="10"/>
        <v>#DIV/0!</v>
      </c>
      <c r="AA20" s="16"/>
      <c r="AB20" s="15"/>
      <c r="AC20" s="15"/>
      <c r="AD20" s="15"/>
      <c r="AE20" s="15"/>
      <c r="AF20" s="15"/>
      <c r="AG20" s="15"/>
      <c r="AH20" s="15"/>
      <c r="AI20" s="15"/>
      <c r="AJ20" s="15"/>
      <c r="AK20" s="15"/>
      <c r="AL20" s="15"/>
      <c r="AM20" s="15"/>
      <c r="AN20" s="15"/>
      <c r="AO20" s="15"/>
      <c r="AP20" s="15"/>
      <c r="AQ20" s="15"/>
    </row>
    <row r="21" spans="1:43" ht="35.25" customHeight="1" x14ac:dyDescent="0.35">
      <c r="A21" s="4" t="s">
        <v>100</v>
      </c>
      <c r="B21" s="4" t="s">
        <v>22</v>
      </c>
      <c r="C21" s="45" t="s">
        <v>138</v>
      </c>
      <c r="D21" s="6">
        <v>5000</v>
      </c>
      <c r="E21" s="5" t="s">
        <v>155</v>
      </c>
      <c r="F21" s="6">
        <v>5000</v>
      </c>
      <c r="G21" s="15"/>
      <c r="H21" s="15"/>
      <c r="I21" s="15">
        <f t="shared" si="6"/>
        <v>0</v>
      </c>
      <c r="J21" s="16"/>
      <c r="K21" s="15">
        <f t="shared" si="4"/>
        <v>0</v>
      </c>
      <c r="L21" s="15">
        <f t="shared" si="5"/>
        <v>0</v>
      </c>
      <c r="N21" s="15"/>
      <c r="O21" s="15"/>
      <c r="P21" s="15"/>
      <c r="Q21" s="15"/>
      <c r="R21" s="15"/>
      <c r="S21" s="15"/>
      <c r="T21" s="15"/>
      <c r="U21" s="15"/>
      <c r="V21" s="15"/>
      <c r="W21" s="15"/>
      <c r="X21" s="16"/>
      <c r="Y21" s="15" t="e">
        <f t="shared" si="9"/>
        <v>#DIV/0!</v>
      </c>
      <c r="Z21" s="15" t="e">
        <f t="shared" si="10"/>
        <v>#DIV/0!</v>
      </c>
      <c r="AA21" s="16"/>
      <c r="AB21" s="15"/>
      <c r="AC21" s="15"/>
      <c r="AD21" s="15"/>
      <c r="AE21" s="15"/>
      <c r="AF21" s="15"/>
      <c r="AG21" s="15"/>
      <c r="AH21" s="15"/>
      <c r="AI21" s="15"/>
      <c r="AJ21" s="15"/>
      <c r="AK21" s="15"/>
      <c r="AL21" s="15"/>
      <c r="AM21" s="15"/>
      <c r="AN21" s="15"/>
      <c r="AO21" s="15"/>
      <c r="AP21" s="15"/>
      <c r="AQ21" s="15"/>
    </row>
    <row r="22" spans="1:43" ht="35.25" customHeight="1" x14ac:dyDescent="0.35">
      <c r="A22" s="4" t="s">
        <v>23</v>
      </c>
      <c r="B22" s="4" t="s">
        <v>108</v>
      </c>
      <c r="C22" s="45" t="s">
        <v>139</v>
      </c>
      <c r="D22" s="6">
        <v>20000</v>
      </c>
      <c r="E22" s="5" t="s">
        <v>13</v>
      </c>
      <c r="F22" s="6">
        <v>11500</v>
      </c>
      <c r="G22" s="15"/>
      <c r="H22" s="15"/>
      <c r="I22" s="15">
        <f t="shared" si="6"/>
        <v>0</v>
      </c>
      <c r="J22" s="16"/>
      <c r="K22" s="15">
        <f t="shared" si="4"/>
        <v>0</v>
      </c>
      <c r="L22" s="15">
        <f t="shared" si="5"/>
        <v>0</v>
      </c>
      <c r="N22" s="15"/>
      <c r="O22" s="15"/>
      <c r="P22" s="15"/>
      <c r="Q22" s="15"/>
      <c r="R22" s="15"/>
      <c r="S22" s="15"/>
      <c r="T22" s="15"/>
      <c r="U22" s="15"/>
      <c r="V22" s="15"/>
      <c r="W22" s="15"/>
      <c r="X22" s="16"/>
      <c r="Y22" s="15" t="e">
        <f t="shared" si="9"/>
        <v>#DIV/0!</v>
      </c>
      <c r="Z22" s="15" t="e">
        <f t="shared" si="10"/>
        <v>#DIV/0!</v>
      </c>
      <c r="AA22" s="16"/>
      <c r="AB22" s="15"/>
      <c r="AC22" s="15"/>
      <c r="AD22" s="15"/>
      <c r="AE22" s="15"/>
      <c r="AF22" s="15"/>
      <c r="AG22" s="15"/>
      <c r="AH22" s="15"/>
      <c r="AI22" s="15"/>
      <c r="AJ22" s="15"/>
      <c r="AK22" s="15"/>
      <c r="AL22" s="15"/>
      <c r="AM22" s="15"/>
      <c r="AN22" s="15"/>
      <c r="AO22" s="15"/>
      <c r="AP22" s="15"/>
      <c r="AQ22" s="15"/>
    </row>
    <row r="23" spans="1:43" ht="35.25" customHeight="1" x14ac:dyDescent="0.35">
      <c r="A23" s="4" t="s">
        <v>24</v>
      </c>
      <c r="B23" s="4" t="s">
        <v>109</v>
      </c>
      <c r="C23" s="45" t="s">
        <v>140</v>
      </c>
      <c r="D23" s="6">
        <v>5000</v>
      </c>
      <c r="E23" s="5" t="s">
        <v>155</v>
      </c>
      <c r="F23" s="6">
        <v>3400</v>
      </c>
      <c r="G23" s="15"/>
      <c r="H23" s="15"/>
      <c r="I23" s="15">
        <f t="shared" si="6"/>
        <v>0</v>
      </c>
      <c r="J23" s="16"/>
      <c r="K23" s="15">
        <f t="shared" si="4"/>
        <v>0</v>
      </c>
      <c r="L23" s="15">
        <f t="shared" si="5"/>
        <v>0</v>
      </c>
      <c r="N23" s="15"/>
      <c r="O23" s="15"/>
      <c r="P23" s="15"/>
      <c r="Q23" s="15"/>
      <c r="R23" s="15"/>
      <c r="S23" s="15"/>
      <c r="T23" s="15"/>
      <c r="U23" s="15"/>
      <c r="V23" s="15"/>
      <c r="W23" s="15"/>
      <c r="X23" s="16"/>
      <c r="Y23" s="15" t="e">
        <f t="shared" si="9"/>
        <v>#DIV/0!</v>
      </c>
      <c r="Z23" s="15" t="e">
        <f t="shared" si="10"/>
        <v>#DIV/0!</v>
      </c>
      <c r="AA23" s="16"/>
      <c r="AB23" s="15"/>
      <c r="AC23" s="15"/>
      <c r="AD23" s="15"/>
      <c r="AE23" s="15"/>
      <c r="AF23" s="15"/>
      <c r="AG23" s="15"/>
      <c r="AH23" s="15"/>
      <c r="AI23" s="15"/>
      <c r="AJ23" s="15"/>
      <c r="AK23" s="15"/>
      <c r="AL23" s="15"/>
      <c r="AM23" s="15"/>
      <c r="AN23" s="15"/>
      <c r="AO23" s="15"/>
      <c r="AP23" s="15"/>
      <c r="AQ23" s="15"/>
    </row>
    <row r="24" spans="1:43" ht="35.25" customHeight="1" x14ac:dyDescent="0.35">
      <c r="A24" s="4" t="s">
        <v>101</v>
      </c>
      <c r="B24" s="4" t="s">
        <v>110</v>
      </c>
      <c r="C24" s="45" t="s">
        <v>141</v>
      </c>
      <c r="D24" s="6">
        <v>33600</v>
      </c>
      <c r="E24" s="5" t="s">
        <v>13</v>
      </c>
      <c r="F24" s="6">
        <v>26000</v>
      </c>
      <c r="G24" s="15"/>
      <c r="H24" s="15"/>
      <c r="I24" s="15">
        <f t="shared" si="6"/>
        <v>0</v>
      </c>
      <c r="J24" s="16"/>
      <c r="K24" s="15">
        <f t="shared" si="4"/>
        <v>0</v>
      </c>
      <c r="L24" s="15">
        <f t="shared" si="5"/>
        <v>0</v>
      </c>
      <c r="N24" s="15"/>
      <c r="O24" s="15"/>
      <c r="P24" s="15"/>
      <c r="Q24" s="15"/>
      <c r="R24" s="15"/>
      <c r="S24" s="15"/>
      <c r="T24" s="15"/>
      <c r="U24" s="15"/>
      <c r="V24" s="15"/>
      <c r="W24" s="15"/>
      <c r="X24" s="16"/>
      <c r="Y24" s="15" t="e">
        <f t="shared" si="9"/>
        <v>#DIV/0!</v>
      </c>
      <c r="Z24" s="15" t="e">
        <f t="shared" si="10"/>
        <v>#DIV/0!</v>
      </c>
      <c r="AA24" s="16"/>
      <c r="AB24" s="15"/>
      <c r="AC24" s="15"/>
      <c r="AD24" s="15"/>
      <c r="AE24" s="15"/>
      <c r="AF24" s="15"/>
      <c r="AG24" s="15"/>
      <c r="AH24" s="15"/>
      <c r="AI24" s="15"/>
      <c r="AJ24" s="15"/>
      <c r="AK24" s="15"/>
      <c r="AL24" s="15"/>
      <c r="AM24" s="15"/>
      <c r="AN24" s="15"/>
      <c r="AO24" s="15"/>
      <c r="AP24" s="15"/>
      <c r="AQ24" s="15"/>
    </row>
    <row r="25" spans="1:43" ht="35.25" customHeight="1" x14ac:dyDescent="0.35">
      <c r="A25" s="4" t="s">
        <v>25</v>
      </c>
      <c r="B25" s="4" t="s">
        <v>26</v>
      </c>
      <c r="C25" s="45" t="s">
        <v>156</v>
      </c>
      <c r="D25" s="6">
        <v>4500</v>
      </c>
      <c r="E25" s="5" t="s">
        <v>155</v>
      </c>
      <c r="F25" s="6">
        <v>2880</v>
      </c>
      <c r="G25" s="15"/>
      <c r="H25" s="15"/>
      <c r="I25" s="15">
        <f t="shared" si="6"/>
        <v>0</v>
      </c>
      <c r="J25" s="16"/>
      <c r="K25" s="15">
        <f t="shared" si="4"/>
        <v>0</v>
      </c>
      <c r="L25" s="15">
        <f t="shared" si="5"/>
        <v>0</v>
      </c>
      <c r="N25" s="15"/>
      <c r="O25" s="15"/>
      <c r="P25" s="15"/>
      <c r="Q25" s="15"/>
      <c r="R25" s="15"/>
      <c r="S25" s="15"/>
      <c r="T25" s="15"/>
      <c r="U25" s="15"/>
      <c r="V25" s="15"/>
      <c r="W25" s="15"/>
      <c r="X25" s="16"/>
      <c r="Y25" s="15" t="e">
        <f t="shared" si="9"/>
        <v>#DIV/0!</v>
      </c>
      <c r="Z25" s="15" t="e">
        <f t="shared" si="10"/>
        <v>#DIV/0!</v>
      </c>
      <c r="AA25" s="16"/>
      <c r="AB25" s="15"/>
      <c r="AC25" s="15"/>
      <c r="AD25" s="15"/>
      <c r="AE25" s="15"/>
      <c r="AF25" s="15"/>
      <c r="AG25" s="15"/>
      <c r="AH25" s="15"/>
      <c r="AI25" s="15"/>
      <c r="AJ25" s="15"/>
      <c r="AK25" s="15"/>
      <c r="AL25" s="15"/>
      <c r="AM25" s="15"/>
      <c r="AN25" s="15"/>
      <c r="AO25" s="15"/>
      <c r="AP25" s="15"/>
      <c r="AQ25" s="15"/>
    </row>
    <row r="26" spans="1:43" ht="35.25" customHeight="1" x14ac:dyDescent="0.35">
      <c r="A26" s="4" t="s">
        <v>102</v>
      </c>
      <c r="B26" s="4" t="s">
        <v>27</v>
      </c>
      <c r="C26" s="45" t="s">
        <v>142</v>
      </c>
      <c r="D26" s="6">
        <v>10000</v>
      </c>
      <c r="E26" s="5" t="s">
        <v>13</v>
      </c>
      <c r="F26" s="6">
        <v>7500</v>
      </c>
      <c r="G26" s="15"/>
      <c r="H26" s="15"/>
      <c r="I26" s="15">
        <f t="shared" si="6"/>
        <v>0</v>
      </c>
      <c r="J26" s="16"/>
      <c r="K26" s="15">
        <f t="shared" si="4"/>
        <v>0</v>
      </c>
      <c r="L26" s="15">
        <f t="shared" si="5"/>
        <v>0</v>
      </c>
      <c r="N26" s="15"/>
      <c r="O26" s="15"/>
      <c r="P26" s="15"/>
      <c r="Q26" s="15"/>
      <c r="R26" s="15"/>
      <c r="S26" s="15"/>
      <c r="T26" s="15"/>
      <c r="U26" s="15"/>
      <c r="V26" s="15"/>
      <c r="W26" s="15"/>
      <c r="X26" s="16"/>
      <c r="Y26" s="15" t="e">
        <f t="shared" si="9"/>
        <v>#DIV/0!</v>
      </c>
      <c r="Z26" s="15" t="e">
        <f t="shared" si="10"/>
        <v>#DIV/0!</v>
      </c>
      <c r="AA26" s="16"/>
      <c r="AB26" s="15"/>
      <c r="AC26" s="15"/>
      <c r="AD26" s="15"/>
      <c r="AE26" s="15"/>
      <c r="AF26" s="15"/>
      <c r="AG26" s="15"/>
      <c r="AH26" s="15"/>
      <c r="AI26" s="15"/>
      <c r="AJ26" s="15"/>
      <c r="AK26" s="15"/>
      <c r="AL26" s="15"/>
      <c r="AM26" s="15"/>
      <c r="AN26" s="15"/>
      <c r="AO26" s="15"/>
      <c r="AP26" s="15"/>
      <c r="AQ26" s="15"/>
    </row>
    <row r="27" spans="1:43" ht="35.25" customHeight="1" x14ac:dyDescent="0.35">
      <c r="A27" s="4" t="s">
        <v>103</v>
      </c>
      <c r="B27" s="4" t="s">
        <v>118</v>
      </c>
      <c r="C27" s="45" t="s">
        <v>143</v>
      </c>
      <c r="D27" s="6">
        <v>2800</v>
      </c>
      <c r="E27" s="5" t="s">
        <v>155</v>
      </c>
      <c r="F27" s="6">
        <v>1600</v>
      </c>
      <c r="G27" s="15"/>
      <c r="H27" s="15"/>
      <c r="I27" s="15">
        <f t="shared" si="6"/>
        <v>0</v>
      </c>
      <c r="J27" s="16"/>
      <c r="K27" s="15">
        <f t="shared" si="4"/>
        <v>0</v>
      </c>
      <c r="L27" s="15">
        <f t="shared" si="5"/>
        <v>0</v>
      </c>
      <c r="N27" s="15"/>
      <c r="O27" s="15"/>
      <c r="P27" s="15"/>
      <c r="Q27" s="15"/>
      <c r="R27" s="15"/>
      <c r="S27" s="15"/>
      <c r="T27" s="15"/>
      <c r="U27" s="15"/>
      <c r="V27" s="15"/>
      <c r="W27" s="15"/>
      <c r="X27" s="16"/>
      <c r="Y27" s="15" t="e">
        <f t="shared" si="9"/>
        <v>#DIV/0!</v>
      </c>
      <c r="Z27" s="15" t="e">
        <f t="shared" si="10"/>
        <v>#DIV/0!</v>
      </c>
      <c r="AA27" s="16"/>
      <c r="AB27" s="15"/>
      <c r="AC27" s="15"/>
      <c r="AD27" s="15"/>
      <c r="AE27" s="15"/>
      <c r="AF27" s="15"/>
      <c r="AG27" s="15"/>
      <c r="AH27" s="15"/>
      <c r="AI27" s="15"/>
      <c r="AJ27" s="15"/>
      <c r="AK27" s="15"/>
      <c r="AL27" s="15"/>
      <c r="AM27" s="15"/>
      <c r="AN27" s="15"/>
      <c r="AO27" s="15"/>
      <c r="AP27" s="15"/>
      <c r="AQ27" s="15"/>
    </row>
    <row r="28" spans="1:43" ht="35.25" customHeight="1" x14ac:dyDescent="0.35">
      <c r="A28" s="4" t="s">
        <v>103</v>
      </c>
      <c r="B28" s="4" t="s">
        <v>119</v>
      </c>
      <c r="C28" s="45" t="s">
        <v>144</v>
      </c>
      <c r="D28" s="6">
        <v>2800</v>
      </c>
      <c r="E28" s="5" t="s">
        <v>155</v>
      </c>
      <c r="F28" s="6">
        <v>0</v>
      </c>
      <c r="G28" s="15"/>
      <c r="H28" s="15"/>
      <c r="I28" s="15">
        <f t="shared" si="6"/>
        <v>0</v>
      </c>
      <c r="J28" s="16"/>
      <c r="K28" s="15">
        <f t="shared" si="4"/>
        <v>0</v>
      </c>
      <c r="L28" s="15">
        <f t="shared" si="5"/>
        <v>0</v>
      </c>
      <c r="N28" s="15"/>
      <c r="O28" s="15"/>
      <c r="P28" s="15"/>
      <c r="Q28" s="15"/>
      <c r="R28" s="15"/>
      <c r="S28" s="15"/>
      <c r="T28" s="15"/>
      <c r="U28" s="15"/>
      <c r="V28" s="15"/>
      <c r="W28" s="15"/>
      <c r="X28" s="16"/>
      <c r="Y28" s="15" t="e">
        <f t="shared" si="9"/>
        <v>#DIV/0!</v>
      </c>
      <c r="Z28" s="15" t="e">
        <f t="shared" si="10"/>
        <v>#DIV/0!</v>
      </c>
      <c r="AA28" s="16"/>
      <c r="AB28" s="15"/>
      <c r="AC28" s="15"/>
      <c r="AD28" s="15"/>
      <c r="AE28" s="15"/>
      <c r="AF28" s="15"/>
      <c r="AG28" s="15"/>
      <c r="AH28" s="15"/>
      <c r="AI28" s="15"/>
      <c r="AJ28" s="15"/>
      <c r="AK28" s="15"/>
      <c r="AL28" s="15"/>
      <c r="AM28" s="15"/>
      <c r="AN28" s="15"/>
      <c r="AO28" s="15"/>
      <c r="AP28" s="15"/>
      <c r="AQ28" s="15"/>
    </row>
    <row r="29" spans="1:43" ht="35.25" customHeight="1" x14ac:dyDescent="0.35">
      <c r="A29" s="4" t="s">
        <v>29</v>
      </c>
      <c r="B29" s="4" t="s">
        <v>120</v>
      </c>
      <c r="C29" s="45" t="s">
        <v>145</v>
      </c>
      <c r="D29" s="6">
        <v>3500</v>
      </c>
      <c r="E29" s="5" t="s">
        <v>155</v>
      </c>
      <c r="F29" s="6">
        <v>2900</v>
      </c>
      <c r="G29" s="15"/>
      <c r="H29" s="15"/>
      <c r="I29" s="15">
        <f t="shared" si="6"/>
        <v>0</v>
      </c>
      <c r="J29" s="16"/>
      <c r="K29" s="15">
        <f t="shared" si="4"/>
        <v>0</v>
      </c>
      <c r="L29" s="15">
        <f t="shared" si="5"/>
        <v>0</v>
      </c>
      <c r="N29" s="15"/>
      <c r="O29" s="15"/>
      <c r="P29" s="15"/>
      <c r="Q29" s="15"/>
      <c r="R29" s="15"/>
      <c r="S29" s="15"/>
      <c r="T29" s="15"/>
      <c r="U29" s="15"/>
      <c r="V29" s="15"/>
      <c r="W29" s="15"/>
      <c r="X29" s="16"/>
      <c r="Y29" s="15" t="e">
        <f t="shared" si="9"/>
        <v>#DIV/0!</v>
      </c>
      <c r="Z29" s="15" t="e">
        <f t="shared" si="10"/>
        <v>#DIV/0!</v>
      </c>
      <c r="AA29" s="16"/>
      <c r="AB29" s="15"/>
      <c r="AC29" s="15"/>
      <c r="AD29" s="15"/>
      <c r="AE29" s="15"/>
      <c r="AF29" s="15"/>
      <c r="AG29" s="15"/>
      <c r="AH29" s="15"/>
      <c r="AI29" s="15"/>
      <c r="AJ29" s="15"/>
      <c r="AK29" s="15"/>
      <c r="AL29" s="15"/>
      <c r="AM29" s="15"/>
      <c r="AN29" s="15"/>
      <c r="AO29" s="15"/>
      <c r="AP29" s="15"/>
      <c r="AQ29" s="15"/>
    </row>
    <row r="30" spans="1:43" ht="35.25" customHeight="1" x14ac:dyDescent="0.35">
      <c r="A30" s="4" t="s">
        <v>30</v>
      </c>
      <c r="B30" s="4" t="s">
        <v>121</v>
      </c>
      <c r="C30" s="45" t="s">
        <v>146</v>
      </c>
      <c r="D30" s="6">
        <v>2500</v>
      </c>
      <c r="E30" s="5" t="s">
        <v>155</v>
      </c>
      <c r="F30" s="6">
        <v>1560</v>
      </c>
      <c r="G30" s="15"/>
      <c r="H30" s="15"/>
      <c r="I30" s="15">
        <f t="shared" si="6"/>
        <v>0</v>
      </c>
      <c r="J30" s="16"/>
      <c r="K30" s="15">
        <f t="shared" si="4"/>
        <v>0</v>
      </c>
      <c r="L30" s="15">
        <f t="shared" si="5"/>
        <v>0</v>
      </c>
      <c r="N30" s="15"/>
      <c r="O30" s="15"/>
      <c r="P30" s="15"/>
      <c r="Q30" s="15"/>
      <c r="R30" s="15"/>
      <c r="S30" s="15"/>
      <c r="T30" s="15"/>
      <c r="U30" s="15"/>
      <c r="V30" s="15"/>
      <c r="W30" s="15"/>
      <c r="X30" s="16"/>
      <c r="Y30" s="15" t="e">
        <f t="shared" si="9"/>
        <v>#DIV/0!</v>
      </c>
      <c r="Z30" s="15" t="e">
        <f t="shared" si="10"/>
        <v>#DIV/0!</v>
      </c>
      <c r="AA30" s="16"/>
      <c r="AB30" s="15"/>
      <c r="AC30" s="15"/>
      <c r="AD30" s="15"/>
      <c r="AE30" s="15"/>
      <c r="AF30" s="15"/>
      <c r="AG30" s="15"/>
      <c r="AH30" s="15"/>
      <c r="AI30" s="15"/>
      <c r="AJ30" s="15"/>
      <c r="AK30" s="15"/>
      <c r="AL30" s="15"/>
      <c r="AM30" s="15"/>
      <c r="AN30" s="15"/>
      <c r="AO30" s="15"/>
      <c r="AP30" s="15"/>
      <c r="AQ30" s="15"/>
    </row>
    <row r="31" spans="1:43" ht="35.25" customHeight="1" x14ac:dyDescent="0.35">
      <c r="A31" s="4" t="s">
        <v>30</v>
      </c>
      <c r="B31" s="4" t="s">
        <v>122</v>
      </c>
      <c r="C31" s="45" t="s">
        <v>147</v>
      </c>
      <c r="D31" s="6">
        <v>15000</v>
      </c>
      <c r="E31" s="5" t="s">
        <v>155</v>
      </c>
      <c r="F31" s="6">
        <v>0</v>
      </c>
      <c r="G31" s="15"/>
      <c r="H31" s="15"/>
      <c r="I31" s="15">
        <f t="shared" si="6"/>
        <v>0</v>
      </c>
      <c r="J31" s="16"/>
      <c r="K31" s="15">
        <f t="shared" si="4"/>
        <v>0</v>
      </c>
      <c r="L31" s="15">
        <f t="shared" si="5"/>
        <v>0</v>
      </c>
      <c r="N31" s="15"/>
      <c r="O31" s="15"/>
      <c r="P31" s="15"/>
      <c r="Q31" s="15"/>
      <c r="R31" s="15"/>
      <c r="S31" s="15"/>
      <c r="T31" s="15"/>
      <c r="U31" s="15"/>
      <c r="V31" s="15"/>
      <c r="W31" s="15"/>
      <c r="X31" s="16"/>
      <c r="Y31" s="15" t="e">
        <f t="shared" si="9"/>
        <v>#DIV/0!</v>
      </c>
      <c r="Z31" s="15" t="e">
        <f t="shared" si="10"/>
        <v>#DIV/0!</v>
      </c>
      <c r="AA31" s="16"/>
      <c r="AB31" s="15"/>
      <c r="AC31" s="15"/>
      <c r="AD31" s="15"/>
      <c r="AE31" s="15"/>
      <c r="AF31" s="15"/>
      <c r="AG31" s="15"/>
      <c r="AH31" s="15"/>
      <c r="AI31" s="15"/>
      <c r="AJ31" s="15"/>
      <c r="AK31" s="15"/>
      <c r="AL31" s="15"/>
      <c r="AM31" s="15"/>
      <c r="AN31" s="15"/>
      <c r="AO31" s="15"/>
      <c r="AP31" s="15"/>
      <c r="AQ31" s="15"/>
    </row>
    <row r="32" spans="1:43" ht="35.25" customHeight="1" x14ac:dyDescent="0.35">
      <c r="A32" s="4" t="s">
        <v>104</v>
      </c>
      <c r="B32" s="4" t="s">
        <v>123</v>
      </c>
      <c r="C32" s="45" t="s">
        <v>148</v>
      </c>
      <c r="D32" s="6">
        <v>8748.2199999999993</v>
      </c>
      <c r="E32" s="5" t="s">
        <v>155</v>
      </c>
      <c r="F32" s="6">
        <v>0</v>
      </c>
      <c r="G32" s="15"/>
      <c r="H32" s="15"/>
      <c r="I32" s="15">
        <f t="shared" si="6"/>
        <v>0</v>
      </c>
      <c r="J32" s="16"/>
      <c r="K32" s="15">
        <f t="shared" si="4"/>
        <v>0</v>
      </c>
      <c r="L32" s="15">
        <f t="shared" si="5"/>
        <v>0</v>
      </c>
      <c r="N32" s="15"/>
      <c r="O32" s="15"/>
      <c r="P32" s="15"/>
      <c r="Q32" s="15"/>
      <c r="R32" s="15"/>
      <c r="S32" s="15"/>
      <c r="T32" s="15"/>
      <c r="U32" s="15"/>
      <c r="V32" s="15"/>
      <c r="W32" s="15"/>
      <c r="X32" s="16"/>
      <c r="Y32" s="15" t="e">
        <f t="shared" si="9"/>
        <v>#DIV/0!</v>
      </c>
      <c r="Z32" s="15" t="e">
        <f t="shared" si="10"/>
        <v>#DIV/0!</v>
      </c>
      <c r="AA32" s="16"/>
      <c r="AB32" s="15"/>
      <c r="AC32" s="15"/>
      <c r="AD32" s="15"/>
      <c r="AE32" s="15"/>
      <c r="AF32" s="15"/>
      <c r="AG32" s="15"/>
      <c r="AH32" s="15"/>
      <c r="AI32" s="15"/>
      <c r="AJ32" s="15"/>
      <c r="AK32" s="15"/>
      <c r="AL32" s="15"/>
      <c r="AM32" s="15"/>
      <c r="AN32" s="15"/>
      <c r="AO32" s="15"/>
      <c r="AP32" s="15"/>
      <c r="AQ32" s="15"/>
    </row>
    <row r="33" spans="1:43" ht="35.25" customHeight="1" x14ac:dyDescent="0.35">
      <c r="A33" s="4" t="s">
        <v>1</v>
      </c>
      <c r="B33" s="4" t="s">
        <v>124</v>
      </c>
      <c r="C33" s="45" t="s">
        <v>149</v>
      </c>
      <c r="D33" s="6">
        <v>3000</v>
      </c>
      <c r="E33" s="5" t="s">
        <v>155</v>
      </c>
      <c r="F33" s="6">
        <v>0</v>
      </c>
      <c r="G33" s="15"/>
      <c r="H33" s="15"/>
      <c r="I33" s="15">
        <f t="shared" si="6"/>
        <v>0</v>
      </c>
      <c r="J33" s="16"/>
      <c r="K33" s="15">
        <f t="shared" si="4"/>
        <v>0</v>
      </c>
      <c r="L33" s="15">
        <f t="shared" si="5"/>
        <v>0</v>
      </c>
      <c r="N33" s="15"/>
      <c r="O33" s="15"/>
      <c r="P33" s="15"/>
      <c r="Q33" s="15"/>
      <c r="R33" s="15"/>
      <c r="S33" s="15"/>
      <c r="T33" s="15"/>
      <c r="U33" s="15"/>
      <c r="V33" s="15"/>
      <c r="W33" s="15"/>
      <c r="X33" s="16"/>
      <c r="Y33" s="15" t="e">
        <f t="shared" si="9"/>
        <v>#DIV/0!</v>
      </c>
      <c r="Z33" s="15" t="e">
        <f t="shared" si="10"/>
        <v>#DIV/0!</v>
      </c>
      <c r="AA33" s="16"/>
      <c r="AB33" s="15"/>
      <c r="AC33" s="15"/>
      <c r="AD33" s="15"/>
      <c r="AE33" s="15"/>
      <c r="AF33" s="15"/>
      <c r="AG33" s="15"/>
      <c r="AH33" s="15"/>
      <c r="AI33" s="15"/>
      <c r="AJ33" s="15"/>
      <c r="AK33" s="15"/>
      <c r="AL33" s="15"/>
      <c r="AM33" s="15"/>
      <c r="AN33" s="15"/>
      <c r="AO33" s="15"/>
      <c r="AP33" s="15"/>
      <c r="AQ33" s="15"/>
    </row>
    <row r="34" spans="1:43" ht="35.25" customHeight="1" x14ac:dyDescent="0.35">
      <c r="A34" s="4" t="s">
        <v>31</v>
      </c>
      <c r="B34" s="4" t="s">
        <v>31</v>
      </c>
      <c r="C34" s="45" t="s">
        <v>150</v>
      </c>
      <c r="D34" s="6">
        <v>2000</v>
      </c>
      <c r="E34" s="5" t="s">
        <v>155</v>
      </c>
      <c r="F34" s="6">
        <v>1350</v>
      </c>
      <c r="G34" s="15"/>
      <c r="H34" s="15"/>
      <c r="I34" s="15">
        <f t="shared" si="6"/>
        <v>0</v>
      </c>
      <c r="J34" s="16"/>
      <c r="K34" s="15">
        <f t="shared" si="4"/>
        <v>0</v>
      </c>
      <c r="L34" s="15">
        <f t="shared" si="5"/>
        <v>0</v>
      </c>
      <c r="N34" s="15"/>
      <c r="O34" s="15"/>
      <c r="P34" s="15"/>
      <c r="Q34" s="15"/>
      <c r="R34" s="15"/>
      <c r="S34" s="15"/>
      <c r="T34" s="15"/>
      <c r="U34" s="15"/>
      <c r="V34" s="15"/>
      <c r="W34" s="15"/>
      <c r="X34" s="16"/>
      <c r="Y34" s="15" t="e">
        <f t="shared" si="9"/>
        <v>#DIV/0!</v>
      </c>
      <c r="Z34" s="15" t="e">
        <f t="shared" si="10"/>
        <v>#DIV/0!</v>
      </c>
      <c r="AA34" s="16"/>
      <c r="AB34" s="15"/>
      <c r="AC34" s="15"/>
      <c r="AD34" s="15"/>
      <c r="AE34" s="15"/>
      <c r="AF34" s="15"/>
      <c r="AG34" s="15"/>
      <c r="AH34" s="15"/>
      <c r="AI34" s="15"/>
      <c r="AJ34" s="15"/>
      <c r="AK34" s="15"/>
      <c r="AL34" s="15"/>
      <c r="AM34" s="15"/>
      <c r="AN34" s="15"/>
      <c r="AO34" s="15"/>
      <c r="AP34" s="15"/>
      <c r="AQ34" s="15"/>
    </row>
    <row r="35" spans="1:43" ht="35.25" customHeight="1" x14ac:dyDescent="0.35">
      <c r="A35" s="4" t="s">
        <v>105</v>
      </c>
      <c r="B35" s="4" t="s">
        <v>125</v>
      </c>
      <c r="C35" s="45" t="s">
        <v>151</v>
      </c>
      <c r="D35" s="6">
        <v>8000</v>
      </c>
      <c r="E35" s="5" t="s">
        <v>13</v>
      </c>
      <c r="F35" s="6">
        <v>7720</v>
      </c>
      <c r="G35" s="15"/>
      <c r="H35" s="15"/>
      <c r="I35" s="15">
        <f t="shared" si="6"/>
        <v>0</v>
      </c>
      <c r="J35" s="16"/>
      <c r="K35" s="15">
        <f t="shared" si="4"/>
        <v>0</v>
      </c>
      <c r="L35" s="15">
        <f t="shared" si="5"/>
        <v>0</v>
      </c>
      <c r="N35" s="15"/>
      <c r="O35" s="15"/>
      <c r="P35" s="15"/>
      <c r="Q35" s="15"/>
      <c r="R35" s="15"/>
      <c r="S35" s="15"/>
      <c r="T35" s="15"/>
      <c r="U35" s="15"/>
      <c r="V35" s="15"/>
      <c r="W35" s="15"/>
      <c r="X35" s="16"/>
      <c r="Y35" s="15" t="e">
        <f t="shared" si="9"/>
        <v>#DIV/0!</v>
      </c>
      <c r="Z35" s="15" t="e">
        <f t="shared" si="10"/>
        <v>#DIV/0!</v>
      </c>
      <c r="AA35" s="16"/>
      <c r="AB35" s="15"/>
      <c r="AC35" s="15"/>
      <c r="AD35" s="15"/>
      <c r="AE35" s="15"/>
      <c r="AF35" s="15"/>
      <c r="AG35" s="15"/>
      <c r="AH35" s="15"/>
      <c r="AI35" s="15"/>
      <c r="AJ35" s="15"/>
      <c r="AK35" s="15"/>
      <c r="AL35" s="15"/>
      <c r="AM35" s="15"/>
      <c r="AN35" s="15"/>
      <c r="AO35" s="15"/>
      <c r="AP35" s="15"/>
      <c r="AQ35" s="15"/>
    </row>
    <row r="36" spans="1:43" ht="35.25" customHeight="1" x14ac:dyDescent="0.35">
      <c r="A36" s="4" t="s">
        <v>106</v>
      </c>
      <c r="B36" s="4" t="s">
        <v>126</v>
      </c>
      <c r="C36" s="45" t="s">
        <v>152</v>
      </c>
      <c r="D36" s="6">
        <v>6000</v>
      </c>
      <c r="E36" s="5" t="s">
        <v>13</v>
      </c>
      <c r="F36" s="6">
        <v>4511</v>
      </c>
      <c r="G36" s="15"/>
      <c r="H36" s="15"/>
      <c r="I36" s="15">
        <f t="shared" si="6"/>
        <v>0</v>
      </c>
      <c r="J36" s="16"/>
      <c r="K36" s="15">
        <f t="shared" si="4"/>
        <v>0</v>
      </c>
      <c r="L36" s="15">
        <f t="shared" si="5"/>
        <v>0</v>
      </c>
      <c r="N36" s="15"/>
      <c r="O36" s="15"/>
      <c r="P36" s="15"/>
      <c r="Q36" s="15"/>
      <c r="R36" s="15"/>
      <c r="S36" s="15"/>
      <c r="T36" s="15"/>
      <c r="U36" s="15"/>
      <c r="V36" s="15"/>
      <c r="W36" s="15"/>
      <c r="X36" s="16"/>
      <c r="Y36" s="15" t="e">
        <f t="shared" si="9"/>
        <v>#DIV/0!</v>
      </c>
      <c r="Z36" s="15" t="e">
        <f t="shared" si="10"/>
        <v>#DIV/0!</v>
      </c>
      <c r="AA36" s="16"/>
      <c r="AB36" s="15"/>
      <c r="AC36" s="15"/>
      <c r="AD36" s="15"/>
      <c r="AE36" s="15"/>
      <c r="AF36" s="15"/>
      <c r="AG36" s="15"/>
      <c r="AH36" s="15"/>
      <c r="AI36" s="15"/>
      <c r="AJ36" s="15"/>
      <c r="AK36" s="15"/>
      <c r="AL36" s="15"/>
      <c r="AM36" s="15"/>
      <c r="AN36" s="15"/>
      <c r="AO36" s="15"/>
      <c r="AP36" s="15"/>
      <c r="AQ36" s="15"/>
    </row>
    <row r="37" spans="1:43" ht="35.25" customHeight="1" x14ac:dyDescent="0.35">
      <c r="A37" s="4" t="s">
        <v>32</v>
      </c>
      <c r="B37" s="4" t="s">
        <v>33</v>
      </c>
      <c r="C37" s="45" t="s">
        <v>153</v>
      </c>
      <c r="D37" s="6">
        <v>5000</v>
      </c>
      <c r="E37" s="5" t="s">
        <v>155</v>
      </c>
      <c r="F37" s="6">
        <v>3802</v>
      </c>
      <c r="G37" s="15"/>
      <c r="H37" s="15"/>
      <c r="I37" s="15">
        <f t="shared" si="6"/>
        <v>0</v>
      </c>
      <c r="J37" s="16"/>
      <c r="K37" s="15">
        <f t="shared" si="4"/>
        <v>0</v>
      </c>
      <c r="L37" s="15">
        <f t="shared" si="5"/>
        <v>0</v>
      </c>
      <c r="N37" s="15"/>
      <c r="O37" s="15"/>
      <c r="P37" s="15"/>
      <c r="Q37" s="15"/>
      <c r="R37" s="15"/>
      <c r="S37" s="15"/>
      <c r="T37" s="15"/>
      <c r="U37" s="15"/>
      <c r="V37" s="15"/>
      <c r="W37" s="15"/>
      <c r="X37" s="16"/>
      <c r="Y37" s="15" t="e">
        <f t="shared" si="9"/>
        <v>#DIV/0!</v>
      </c>
      <c r="Z37" s="15" t="e">
        <f t="shared" si="10"/>
        <v>#DIV/0!</v>
      </c>
      <c r="AA37" s="16"/>
      <c r="AB37" s="15"/>
      <c r="AC37" s="15"/>
      <c r="AD37" s="15"/>
      <c r="AE37" s="15"/>
      <c r="AF37" s="15"/>
      <c r="AG37" s="15"/>
      <c r="AH37" s="15"/>
      <c r="AI37" s="15"/>
      <c r="AJ37" s="15"/>
      <c r="AK37" s="15"/>
      <c r="AL37" s="15"/>
      <c r="AM37" s="15"/>
      <c r="AN37" s="15"/>
      <c r="AO37" s="15"/>
      <c r="AP37" s="15"/>
      <c r="AQ37" s="15"/>
    </row>
    <row r="38" spans="1:43" ht="35.25" customHeight="1" x14ac:dyDescent="0.35">
      <c r="A38" s="4" t="s">
        <v>34</v>
      </c>
      <c r="B38" s="4" t="s">
        <v>35</v>
      </c>
      <c r="C38" s="45" t="s">
        <v>154</v>
      </c>
      <c r="D38" s="6">
        <v>12000</v>
      </c>
      <c r="E38" s="5" t="s">
        <v>13</v>
      </c>
      <c r="F38" s="6">
        <v>12000</v>
      </c>
      <c r="G38" s="15"/>
      <c r="H38" s="15"/>
      <c r="I38" s="15">
        <f t="shared" si="6"/>
        <v>0</v>
      </c>
      <c r="J38" s="16"/>
      <c r="K38" s="15">
        <f t="shared" si="4"/>
        <v>0</v>
      </c>
      <c r="L38" s="15">
        <f t="shared" si="5"/>
        <v>0</v>
      </c>
      <c r="N38" s="15"/>
      <c r="O38" s="15"/>
      <c r="P38" s="15"/>
      <c r="Q38" s="15"/>
      <c r="R38" s="15"/>
      <c r="S38" s="15"/>
      <c r="T38" s="15"/>
      <c r="U38" s="15"/>
      <c r="V38" s="15"/>
      <c r="W38" s="15"/>
      <c r="X38" s="16"/>
      <c r="Y38" s="15" t="e">
        <f t="shared" si="9"/>
        <v>#DIV/0!</v>
      </c>
      <c r="Z38" s="15" t="e">
        <f t="shared" si="10"/>
        <v>#DIV/0!</v>
      </c>
      <c r="AA38" s="16"/>
      <c r="AB38" s="15"/>
      <c r="AC38" s="15"/>
      <c r="AD38" s="15"/>
      <c r="AE38" s="15"/>
      <c r="AF38" s="15"/>
      <c r="AG38" s="15"/>
      <c r="AH38" s="15"/>
      <c r="AI38" s="15"/>
      <c r="AJ38" s="15"/>
      <c r="AK38" s="15"/>
      <c r="AL38" s="15"/>
      <c r="AM38" s="15"/>
      <c r="AN38" s="15"/>
      <c r="AO38" s="15"/>
      <c r="AP38" s="15"/>
      <c r="AQ38" s="15"/>
    </row>
    <row r="39" spans="1:43" ht="35.25" customHeight="1" x14ac:dyDescent="0.35">
      <c r="A39" s="4" t="s">
        <v>107</v>
      </c>
      <c r="B39" s="4" t="s">
        <v>127</v>
      </c>
      <c r="C39" s="45" t="s">
        <v>160</v>
      </c>
      <c r="D39" s="6">
        <v>1500</v>
      </c>
      <c r="E39" s="5" t="s">
        <v>155</v>
      </c>
      <c r="F39" s="6">
        <v>0</v>
      </c>
      <c r="G39" s="15"/>
      <c r="H39" s="15"/>
      <c r="I39" s="15">
        <f t="shared" si="6"/>
        <v>0</v>
      </c>
      <c r="J39" s="16"/>
      <c r="K39" s="15">
        <f t="shared" ref="K39" si="16">IF(ISERROR(AVERAGE(N39,P39,R39,T39,V39)),0,AVERAGE(N39,P39,R39,T39,V39))</f>
        <v>0</v>
      </c>
      <c r="L39" s="15">
        <f t="shared" ref="L39" si="17">IF(ISERROR(AVERAGE(O39,Q39,S39,U39,W39)),0,AVERAGE(O39,Q39,S39,U39,W39))</f>
        <v>0</v>
      </c>
      <c r="N39" s="15"/>
      <c r="O39" s="15"/>
      <c r="P39" s="15"/>
      <c r="Q39" s="15"/>
      <c r="R39" s="15"/>
      <c r="S39" s="15"/>
      <c r="T39" s="15"/>
      <c r="U39" s="15"/>
      <c r="V39" s="15"/>
      <c r="W39" s="15"/>
      <c r="X39" s="16"/>
      <c r="Y39" s="15" t="e">
        <f t="shared" si="9"/>
        <v>#DIV/0!</v>
      </c>
      <c r="Z39" s="15" t="e">
        <f t="shared" si="10"/>
        <v>#DIV/0!</v>
      </c>
      <c r="AA39" s="16"/>
      <c r="AB39" s="15"/>
      <c r="AC39" s="15"/>
      <c r="AD39" s="15"/>
      <c r="AE39" s="15"/>
      <c r="AF39" s="15"/>
      <c r="AG39" s="15"/>
      <c r="AH39" s="15"/>
      <c r="AI39" s="15"/>
      <c r="AJ39" s="15"/>
      <c r="AK39" s="15"/>
      <c r="AL39" s="15"/>
      <c r="AM39" s="15"/>
      <c r="AN39" s="15"/>
      <c r="AO39" s="15"/>
      <c r="AP39" s="15"/>
      <c r="AQ39" s="15"/>
    </row>
    <row r="40" spans="1:43" ht="15" thickBot="1" x14ac:dyDescent="0.4">
      <c r="D40" s="8">
        <f>SUM(D8:D39)</f>
        <v>391103.22</v>
      </c>
      <c r="F40" s="8">
        <f>SUM(F8:F39)</f>
        <v>138183</v>
      </c>
      <c r="G40" s="8">
        <f>SUM(G8:G39)</f>
        <v>0</v>
      </c>
      <c r="H40" s="8">
        <f>SUM(H8:H39)</f>
        <v>0</v>
      </c>
      <c r="I40" s="8">
        <f>SUM(I8:I39)</f>
        <v>0</v>
      </c>
      <c r="K40" s="8">
        <f>SUM(K8:K39)</f>
        <v>0</v>
      </c>
      <c r="L40" s="8">
        <f>SUM(L8:L39)</f>
        <v>0</v>
      </c>
      <c r="N40" s="8">
        <f t="shared" ref="N40:W40" si="18">SUM(N8:N39)</f>
        <v>0</v>
      </c>
      <c r="O40" s="8">
        <f t="shared" si="18"/>
        <v>0</v>
      </c>
      <c r="P40" s="8">
        <f t="shared" si="18"/>
        <v>0</v>
      </c>
      <c r="Q40" s="8">
        <f t="shared" si="18"/>
        <v>0</v>
      </c>
      <c r="R40" s="8">
        <f t="shared" si="18"/>
        <v>0</v>
      </c>
      <c r="S40" s="8">
        <f t="shared" si="18"/>
        <v>0</v>
      </c>
      <c r="T40" s="8">
        <f t="shared" si="18"/>
        <v>0</v>
      </c>
      <c r="U40" s="8">
        <f t="shared" si="18"/>
        <v>0</v>
      </c>
      <c r="V40" s="8">
        <f t="shared" si="18"/>
        <v>0</v>
      </c>
      <c r="W40" s="8">
        <f t="shared" si="18"/>
        <v>0</v>
      </c>
      <c r="Y40" s="8" t="e">
        <f>SUM(Y8:Y39)</f>
        <v>#DIV/0!</v>
      </c>
      <c r="Z40" s="8" t="e">
        <f>SUM(Z8:Z39)</f>
        <v>#DIV/0!</v>
      </c>
      <c r="AB40" s="8">
        <f t="shared" ref="AB40:AQ40" si="19">SUM(AB8:AB39)</f>
        <v>0</v>
      </c>
      <c r="AC40" s="8">
        <f t="shared" si="19"/>
        <v>0</v>
      </c>
      <c r="AD40" s="8">
        <f t="shared" si="19"/>
        <v>0</v>
      </c>
      <c r="AE40" s="8">
        <f t="shared" si="19"/>
        <v>0</v>
      </c>
      <c r="AF40" s="8">
        <f t="shared" si="19"/>
        <v>0</v>
      </c>
      <c r="AG40" s="8">
        <f t="shared" si="19"/>
        <v>0</v>
      </c>
      <c r="AH40" s="8">
        <f t="shared" si="19"/>
        <v>0</v>
      </c>
      <c r="AI40" s="8">
        <f t="shared" si="19"/>
        <v>0</v>
      </c>
      <c r="AJ40" s="8">
        <f t="shared" si="19"/>
        <v>0</v>
      </c>
      <c r="AK40" s="8">
        <f t="shared" si="19"/>
        <v>0</v>
      </c>
      <c r="AL40" s="8">
        <f t="shared" si="19"/>
        <v>0</v>
      </c>
      <c r="AM40" s="8">
        <f t="shared" si="19"/>
        <v>0</v>
      </c>
      <c r="AN40" s="8">
        <f t="shared" si="19"/>
        <v>0</v>
      </c>
      <c r="AO40" s="8">
        <f t="shared" si="19"/>
        <v>0</v>
      </c>
      <c r="AP40" s="8">
        <f t="shared" si="19"/>
        <v>0</v>
      </c>
      <c r="AQ40" s="8">
        <f t="shared" si="19"/>
        <v>0</v>
      </c>
    </row>
    <row r="41" spans="1:43" ht="15" thickTop="1" x14ac:dyDescent="0.35"/>
  </sheetData>
  <mergeCells count="16">
    <mergeCell ref="K6:L6"/>
    <mergeCell ref="G6:I6"/>
    <mergeCell ref="AN6:AO6"/>
    <mergeCell ref="AP6:AQ6"/>
    <mergeCell ref="AB6:AC6"/>
    <mergeCell ref="AD6:AE6"/>
    <mergeCell ref="AF6:AG6"/>
    <mergeCell ref="AH6:AI6"/>
    <mergeCell ref="AJ6:AK6"/>
    <mergeCell ref="AL6:AM6"/>
    <mergeCell ref="Y6:Z6"/>
    <mergeCell ref="V6:W6"/>
    <mergeCell ref="N6:O6"/>
    <mergeCell ref="P6:Q6"/>
    <mergeCell ref="R6:S6"/>
    <mergeCell ref="T6:U6"/>
  </mergeCells>
  <conditionalFormatting sqref="X8:X14 AR8:XFD14 AA8:AA14 F22:H24 C23:E23 C24:D24 C25:H37 A8:D14 A23:B37 A38:H39 J39:X39 J22:J38 M22:X38 K8:M14 AA22:XFD39 K16:L38 A16:D22 AA16:AA21 AR16:XFD21 X16:X21 M16:M21">
    <cfRule type="expression" dxfId="96" priority="101">
      <formula>MOD(ROW(),2)=0</formula>
    </cfRule>
  </conditionalFormatting>
  <conditionalFormatting sqref="E8:E14 E24 E16:E22">
    <cfRule type="expression" dxfId="95" priority="100">
      <formula>MOD(ROW(),2)=0</formula>
    </cfRule>
  </conditionalFormatting>
  <conditionalFormatting sqref="F8:F14 F16:F21">
    <cfRule type="expression" dxfId="94" priority="97">
      <formula>MOD(ROW(),2)=0</formula>
    </cfRule>
  </conditionalFormatting>
  <conditionalFormatting sqref="G8:G14 G16:G21">
    <cfRule type="expression" dxfId="93" priority="96">
      <formula>MOD(ROW(),2)=0</formula>
    </cfRule>
  </conditionalFormatting>
  <conditionalFormatting sqref="G5">
    <cfRule type="cellIs" dxfId="92" priority="95" operator="lessThan">
      <formula>0</formula>
    </cfRule>
  </conditionalFormatting>
  <conditionalFormatting sqref="H8:I14 I16:I39 H16:H21">
    <cfRule type="expression" dxfId="91" priority="94">
      <formula>MOD(ROW(),2)=0</formula>
    </cfRule>
  </conditionalFormatting>
  <conditionalFormatting sqref="N8:N14 N16:N21">
    <cfRule type="expression" dxfId="90" priority="93">
      <formula>MOD(ROW(),2)=0</formula>
    </cfRule>
  </conditionalFormatting>
  <conditionalFormatting sqref="O8:O14 O16:O21">
    <cfRule type="expression" dxfId="89" priority="92">
      <formula>MOD(ROW(),2)=0</formula>
    </cfRule>
  </conditionalFormatting>
  <conditionalFormatting sqref="P8:P14 P16:P21">
    <cfRule type="expression" dxfId="88" priority="91">
      <formula>MOD(ROW(),2)=0</formula>
    </cfRule>
  </conditionalFormatting>
  <conditionalFormatting sqref="Q8:Q14 Q16:Q21">
    <cfRule type="expression" dxfId="87" priority="90">
      <formula>MOD(ROW(),2)=0</formula>
    </cfRule>
  </conditionalFormatting>
  <conditionalFormatting sqref="R8:R14 R16:R21">
    <cfRule type="expression" dxfId="86" priority="89">
      <formula>MOD(ROW(),2)=0</formula>
    </cfRule>
  </conditionalFormatting>
  <conditionalFormatting sqref="S8:S14 S16:S21">
    <cfRule type="expression" dxfId="85" priority="88">
      <formula>MOD(ROW(),2)=0</formula>
    </cfRule>
  </conditionalFormatting>
  <conditionalFormatting sqref="T8:T14 T16:T21">
    <cfRule type="expression" dxfId="84" priority="87">
      <formula>MOD(ROW(),2)=0</formula>
    </cfRule>
  </conditionalFormatting>
  <conditionalFormatting sqref="U8:U14 U16:U21">
    <cfRule type="expression" dxfId="83" priority="86">
      <formula>MOD(ROW(),2)=0</formula>
    </cfRule>
  </conditionalFormatting>
  <conditionalFormatting sqref="V8:V14 V16:V21">
    <cfRule type="expression" dxfId="82" priority="85">
      <formula>MOD(ROW(),2)=0</formula>
    </cfRule>
  </conditionalFormatting>
  <conditionalFormatting sqref="W8:W14 W16:W21">
    <cfRule type="expression" dxfId="81" priority="84">
      <formula>MOD(ROW(),2)=0</formula>
    </cfRule>
  </conditionalFormatting>
  <conditionalFormatting sqref="AB8:AB14 AB16:AB21">
    <cfRule type="expression" dxfId="80" priority="83">
      <formula>MOD(ROW(),2)=0</formula>
    </cfRule>
  </conditionalFormatting>
  <conditionalFormatting sqref="AC8:AC14 AC16:AC21">
    <cfRule type="expression" dxfId="79" priority="82">
      <formula>MOD(ROW(),2)=0</formula>
    </cfRule>
  </conditionalFormatting>
  <conditionalFormatting sqref="AD8:AD14 AD16:AD21">
    <cfRule type="expression" dxfId="78" priority="81">
      <formula>MOD(ROW(),2)=0</formula>
    </cfRule>
  </conditionalFormatting>
  <conditionalFormatting sqref="AE8:AE14 AE16:AE21">
    <cfRule type="expression" dxfId="77" priority="80">
      <formula>MOD(ROW(),2)=0</formula>
    </cfRule>
  </conditionalFormatting>
  <conditionalFormatting sqref="AF8:AF14 AF16:AF21">
    <cfRule type="expression" dxfId="76" priority="79">
      <formula>MOD(ROW(),2)=0</formula>
    </cfRule>
  </conditionalFormatting>
  <conditionalFormatting sqref="AG8:AG14 AG16:AG21">
    <cfRule type="expression" dxfId="75" priority="78">
      <formula>MOD(ROW(),2)=0</formula>
    </cfRule>
  </conditionalFormatting>
  <conditionalFormatting sqref="AH8:AH14 AH16:AH21">
    <cfRule type="expression" dxfId="74" priority="77">
      <formula>MOD(ROW(),2)=0</formula>
    </cfRule>
  </conditionalFormatting>
  <conditionalFormatting sqref="AI8:AI14 AI16:AI21">
    <cfRule type="expression" dxfId="73" priority="76">
      <formula>MOD(ROW(),2)=0</formula>
    </cfRule>
  </conditionalFormatting>
  <conditionalFormatting sqref="AJ8:AJ14 AJ16:AJ21">
    <cfRule type="expression" dxfId="72" priority="75">
      <formula>MOD(ROW(),2)=0</formula>
    </cfRule>
  </conditionalFormatting>
  <conditionalFormatting sqref="AK8:AK14 AK16:AK21">
    <cfRule type="expression" dxfId="71" priority="74">
      <formula>MOD(ROW(),2)=0</formula>
    </cfRule>
  </conditionalFormatting>
  <conditionalFormatting sqref="AL8:AL14 AL16:AL21">
    <cfRule type="expression" dxfId="70" priority="73">
      <formula>MOD(ROW(),2)=0</formula>
    </cfRule>
  </conditionalFormatting>
  <conditionalFormatting sqref="AM8:AM14 AM16:AM21">
    <cfRule type="expression" dxfId="69" priority="72">
      <formula>MOD(ROW(),2)=0</formula>
    </cfRule>
  </conditionalFormatting>
  <conditionalFormatting sqref="AN8:AN14 AN16:AN21">
    <cfRule type="expression" dxfId="68" priority="71">
      <formula>MOD(ROW(),2)=0</formula>
    </cfRule>
  </conditionalFormatting>
  <conditionalFormatting sqref="AO8:AO14 AO16:AO21">
    <cfRule type="expression" dxfId="67" priority="70">
      <formula>MOD(ROW(),2)=0</formula>
    </cfRule>
  </conditionalFormatting>
  <conditionalFormatting sqref="AP8:AP14 AP16:AP21">
    <cfRule type="expression" dxfId="66" priority="69">
      <formula>MOD(ROW(),2)=0</formula>
    </cfRule>
  </conditionalFormatting>
  <conditionalFormatting sqref="AQ8:AQ14 AQ16:AQ21">
    <cfRule type="expression" dxfId="65" priority="68">
      <formula>MOD(ROW(),2)=0</formula>
    </cfRule>
  </conditionalFormatting>
  <conditionalFormatting sqref="H5:I5">
    <cfRule type="cellIs" dxfId="64" priority="66" operator="lessThan">
      <formula>0</formula>
    </cfRule>
  </conditionalFormatting>
  <conditionalFormatting sqref="N5">
    <cfRule type="cellIs" dxfId="63" priority="65" operator="lessThan">
      <formula>0</formula>
    </cfRule>
  </conditionalFormatting>
  <conditionalFormatting sqref="O5">
    <cfRule type="cellIs" dxfId="62" priority="64" operator="lessThan">
      <formula>0</formula>
    </cfRule>
  </conditionalFormatting>
  <conditionalFormatting sqref="P5 R5 T5 V5">
    <cfRule type="cellIs" dxfId="61" priority="63" operator="lessThan">
      <formula>0</formula>
    </cfRule>
  </conditionalFormatting>
  <conditionalFormatting sqref="AB5 AD5 AF5 AH5 AJ5 AL5 AN5 AP5">
    <cfRule type="cellIs" dxfId="60" priority="61" operator="lessThan">
      <formula>0</formula>
    </cfRule>
  </conditionalFormatting>
  <conditionalFormatting sqref="Y8:Y14 Y16:Y39">
    <cfRule type="expression" dxfId="59" priority="59">
      <formula>MOD(ROW(),2)=0</formula>
    </cfRule>
  </conditionalFormatting>
  <conditionalFormatting sqref="Z9:Z14 Z16:Z39">
    <cfRule type="expression" dxfId="58" priority="58">
      <formula>MOD(ROW(),2)=0</formula>
    </cfRule>
  </conditionalFormatting>
  <conditionalFormatting sqref="Y5">
    <cfRule type="cellIs" dxfId="57" priority="57" operator="lessThan">
      <formula>0</formula>
    </cfRule>
  </conditionalFormatting>
  <conditionalFormatting sqref="Z5">
    <cfRule type="cellIs" dxfId="56" priority="56" operator="lessThan">
      <formula>0</formula>
    </cfRule>
  </conditionalFormatting>
  <conditionalFormatting sqref="Z8">
    <cfRule type="expression" dxfId="55" priority="55">
      <formula>MOD(ROW(),2)=0</formula>
    </cfRule>
  </conditionalFormatting>
  <conditionalFormatting sqref="J8:J14 J16:J21">
    <cfRule type="expression" dxfId="54" priority="54">
      <formula>MOD(ROW(),2)=0</formula>
    </cfRule>
  </conditionalFormatting>
  <conditionalFormatting sqref="K5">
    <cfRule type="cellIs" dxfId="53" priority="51" operator="lessThan">
      <formula>0</formula>
    </cfRule>
  </conditionalFormatting>
  <conditionalFormatting sqref="A15:D15 AA15 AR15:XFD15 X15 K15:M15">
    <cfRule type="expression" dxfId="52" priority="47">
      <formula>MOD(ROW(),2)=0</formula>
    </cfRule>
  </conditionalFormatting>
  <conditionalFormatting sqref="E15">
    <cfRule type="expression" dxfId="51" priority="46">
      <formula>MOD(ROW(),2)=0</formula>
    </cfRule>
  </conditionalFormatting>
  <conditionalFormatting sqref="F15">
    <cfRule type="expression" dxfId="50" priority="45">
      <formula>MOD(ROW(),2)=0</formula>
    </cfRule>
  </conditionalFormatting>
  <conditionalFormatting sqref="G15">
    <cfRule type="expression" dxfId="49" priority="44">
      <formula>MOD(ROW(),2)=0</formula>
    </cfRule>
  </conditionalFormatting>
  <conditionalFormatting sqref="H15:I15">
    <cfRule type="expression" dxfId="48" priority="43">
      <formula>MOD(ROW(),2)=0</formula>
    </cfRule>
  </conditionalFormatting>
  <conditionalFormatting sqref="N15">
    <cfRule type="expression" dxfId="47" priority="42">
      <formula>MOD(ROW(),2)=0</formula>
    </cfRule>
  </conditionalFormatting>
  <conditionalFormatting sqref="O15">
    <cfRule type="expression" dxfId="46" priority="41">
      <formula>MOD(ROW(),2)=0</formula>
    </cfRule>
  </conditionalFormatting>
  <conditionalFormatting sqref="P15">
    <cfRule type="expression" dxfId="45" priority="40">
      <formula>MOD(ROW(),2)=0</formula>
    </cfRule>
  </conditionalFormatting>
  <conditionalFormatting sqref="Q15">
    <cfRule type="expression" dxfId="44" priority="39">
      <formula>MOD(ROW(),2)=0</formula>
    </cfRule>
  </conditionalFormatting>
  <conditionalFormatting sqref="R15">
    <cfRule type="expression" dxfId="43" priority="38">
      <formula>MOD(ROW(),2)=0</formula>
    </cfRule>
  </conditionalFormatting>
  <conditionalFormatting sqref="S15">
    <cfRule type="expression" dxfId="42" priority="37">
      <formula>MOD(ROW(),2)=0</formula>
    </cfRule>
  </conditionalFormatting>
  <conditionalFormatting sqref="T15">
    <cfRule type="expression" dxfId="41" priority="36">
      <formula>MOD(ROW(),2)=0</formula>
    </cfRule>
  </conditionalFormatting>
  <conditionalFormatting sqref="U15">
    <cfRule type="expression" dxfId="40" priority="35">
      <formula>MOD(ROW(),2)=0</formula>
    </cfRule>
  </conditionalFormatting>
  <conditionalFormatting sqref="V15">
    <cfRule type="expression" dxfId="39" priority="34">
      <formula>MOD(ROW(),2)=0</formula>
    </cfRule>
  </conditionalFormatting>
  <conditionalFormatting sqref="W15">
    <cfRule type="expression" dxfId="38" priority="33">
      <formula>MOD(ROW(),2)=0</formula>
    </cfRule>
  </conditionalFormatting>
  <conditionalFormatting sqref="AB15">
    <cfRule type="expression" dxfId="37" priority="32">
      <formula>MOD(ROW(),2)=0</formula>
    </cfRule>
  </conditionalFormatting>
  <conditionalFormatting sqref="AC15">
    <cfRule type="expression" dxfId="36" priority="31">
      <formula>MOD(ROW(),2)=0</formula>
    </cfRule>
  </conditionalFormatting>
  <conditionalFormatting sqref="AD15">
    <cfRule type="expression" dxfId="35" priority="30">
      <formula>MOD(ROW(),2)=0</formula>
    </cfRule>
  </conditionalFormatting>
  <conditionalFormatting sqref="AE15">
    <cfRule type="expression" dxfId="34" priority="29">
      <formula>MOD(ROW(),2)=0</formula>
    </cfRule>
  </conditionalFormatting>
  <conditionalFormatting sqref="AF15">
    <cfRule type="expression" dxfId="33" priority="28">
      <formula>MOD(ROW(),2)=0</formula>
    </cfRule>
  </conditionalFormatting>
  <conditionalFormatting sqref="AG15">
    <cfRule type="expression" dxfId="32" priority="27">
      <formula>MOD(ROW(),2)=0</formula>
    </cfRule>
  </conditionalFormatting>
  <conditionalFormatting sqref="AH15">
    <cfRule type="expression" dxfId="31" priority="26">
      <formula>MOD(ROW(),2)=0</formula>
    </cfRule>
  </conditionalFormatting>
  <conditionalFormatting sqref="AI15">
    <cfRule type="expression" dxfId="30" priority="25">
      <formula>MOD(ROW(),2)=0</formula>
    </cfRule>
  </conditionalFormatting>
  <conditionalFormatting sqref="AJ15">
    <cfRule type="expression" dxfId="29" priority="24">
      <formula>MOD(ROW(),2)=0</formula>
    </cfRule>
  </conditionalFormatting>
  <conditionalFormatting sqref="AK15">
    <cfRule type="expression" dxfId="28" priority="23">
      <formula>MOD(ROW(),2)=0</formula>
    </cfRule>
  </conditionalFormatting>
  <conditionalFormatting sqref="AL15">
    <cfRule type="expression" dxfId="27" priority="22">
      <formula>MOD(ROW(),2)=0</formula>
    </cfRule>
  </conditionalFormatting>
  <conditionalFormatting sqref="AM15">
    <cfRule type="expression" dxfId="26" priority="21">
      <formula>MOD(ROW(),2)=0</formula>
    </cfRule>
  </conditionalFormatting>
  <conditionalFormatting sqref="AN15">
    <cfRule type="expression" dxfId="25" priority="20">
      <formula>MOD(ROW(),2)=0</formula>
    </cfRule>
  </conditionalFormatting>
  <conditionalFormatting sqref="AO15">
    <cfRule type="expression" dxfId="24" priority="19">
      <formula>MOD(ROW(),2)=0</formula>
    </cfRule>
  </conditionalFormatting>
  <conditionalFormatting sqref="AP15">
    <cfRule type="expression" dxfId="23" priority="18">
      <formula>MOD(ROW(),2)=0</formula>
    </cfRule>
  </conditionalFormatting>
  <conditionalFormatting sqref="AQ15">
    <cfRule type="expression" dxfId="22" priority="17">
      <formula>MOD(ROW(),2)=0</formula>
    </cfRule>
  </conditionalFormatting>
  <conditionalFormatting sqref="Y15">
    <cfRule type="expression" dxfId="21" priority="16">
      <formula>MOD(ROW(),2)=0</formula>
    </cfRule>
  </conditionalFormatting>
  <conditionalFormatting sqref="Z15">
    <cfRule type="expression" dxfId="20" priority="15">
      <formula>MOD(ROW(),2)=0</formula>
    </cfRule>
  </conditionalFormatting>
  <conditionalFormatting sqref="J15">
    <cfRule type="expression" dxfId="19" priority="14">
      <formula>MOD(ROW(),2)=0</formula>
    </cfRule>
  </conditionalFormatting>
  <conditionalFormatting sqref="L5">
    <cfRule type="cellIs" dxfId="18" priority="13" operator="lessThan">
      <formula>0</formula>
    </cfRule>
  </conditionalFormatting>
  <conditionalFormatting sqref="Q5">
    <cfRule type="cellIs" dxfId="17" priority="12" operator="lessThan">
      <formula>0</formula>
    </cfRule>
  </conditionalFormatting>
  <conditionalFormatting sqref="S5">
    <cfRule type="cellIs" dxfId="16" priority="11" operator="lessThan">
      <formula>0</formula>
    </cfRule>
  </conditionalFormatting>
  <conditionalFormatting sqref="U5">
    <cfRule type="cellIs" dxfId="15" priority="10" operator="lessThan">
      <formula>0</formula>
    </cfRule>
  </conditionalFormatting>
  <conditionalFormatting sqref="W5">
    <cfRule type="cellIs" dxfId="14" priority="9" operator="lessThan">
      <formula>0</formula>
    </cfRule>
  </conditionalFormatting>
  <conditionalFormatting sqref="AC5">
    <cfRule type="cellIs" dxfId="13" priority="8" operator="lessThan">
      <formula>0</formula>
    </cfRule>
  </conditionalFormatting>
  <conditionalFormatting sqref="AE5">
    <cfRule type="cellIs" dxfId="12" priority="7" operator="lessThan">
      <formula>0</formula>
    </cfRule>
  </conditionalFormatting>
  <conditionalFormatting sqref="AG5">
    <cfRule type="cellIs" dxfId="11" priority="6" operator="lessThan">
      <formula>0</formula>
    </cfRule>
  </conditionalFormatting>
  <conditionalFormatting sqref="AI5">
    <cfRule type="cellIs" dxfId="10" priority="5" operator="lessThan">
      <formula>0</formula>
    </cfRule>
  </conditionalFormatting>
  <conditionalFormatting sqref="AK5">
    <cfRule type="cellIs" dxfId="9" priority="4" operator="lessThan">
      <formula>0</formula>
    </cfRule>
  </conditionalFormatting>
  <conditionalFormatting sqref="AM5">
    <cfRule type="cellIs" dxfId="8" priority="3" operator="lessThan">
      <formula>0</formula>
    </cfRule>
  </conditionalFormatting>
  <conditionalFormatting sqref="AO5">
    <cfRule type="cellIs" dxfId="7" priority="2" operator="lessThan">
      <formula>0</formula>
    </cfRule>
  </conditionalFormatting>
  <conditionalFormatting sqref="AQ5">
    <cfRule type="cellIs" dxfId="6" priority="1" operator="lessThan">
      <formula>0</formula>
    </cfRule>
  </conditionalFormatting>
  <pageMargins left="0.25" right="0.25" top="0.75" bottom="0.75" header="0.3" footer="0.3"/>
  <pageSetup scale="49" orientation="portrait" r:id="rId1"/>
  <headerFooter>
    <oddFooter>&amp;C&amp;P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A1:AB23"/>
  <sheetViews>
    <sheetView zoomScaleNormal="100" workbookViewId="0">
      <pane xSplit="7" ySplit="7" topLeftCell="H8" activePane="bottomRight" state="frozen"/>
      <selection pane="topRight" activeCell="H1" sqref="H1"/>
      <selection pane="bottomLeft" activeCell="A8" sqref="A8"/>
      <selection pane="bottomRight" activeCell="F12" sqref="F12"/>
    </sheetView>
  </sheetViews>
  <sheetFormatPr defaultColWidth="9.1796875" defaultRowHeight="14.5" x14ac:dyDescent="0.35"/>
  <cols>
    <col min="1" max="1" width="21.453125" style="2" customWidth="1"/>
    <col min="2" max="2" width="20.1796875" style="2" customWidth="1"/>
    <col min="3" max="5" width="6.453125" style="3" customWidth="1"/>
    <col min="6" max="6" width="85.7265625" style="2" customWidth="1"/>
    <col min="7" max="9" width="14.7265625" style="1" customWidth="1"/>
    <col min="10" max="10" width="1.7265625" style="17" customWidth="1"/>
    <col min="11" max="11" width="15.7265625" style="1" hidden="1" customWidth="1"/>
    <col min="12" max="12" width="1.7265625" style="1" hidden="1" customWidth="1"/>
    <col min="13" max="17" width="14.7265625" style="1" hidden="1" customWidth="1"/>
    <col min="18" max="18" width="2.1796875" style="1" hidden="1" customWidth="1"/>
    <col min="19" max="19" width="14.7265625" style="1" hidden="1" customWidth="1"/>
    <col min="20" max="20" width="2.1796875" style="1" hidden="1" customWidth="1"/>
    <col min="21" max="28" width="14.7265625" style="1" hidden="1" customWidth="1"/>
    <col min="29" max="30" width="0" style="1" hidden="1" customWidth="1"/>
    <col min="31" max="16384" width="9.1796875" style="1"/>
  </cols>
  <sheetData>
    <row r="1" spans="1:28" ht="18.5" x14ac:dyDescent="0.35">
      <c r="A1" s="31" t="s">
        <v>6</v>
      </c>
      <c r="B1" s="22"/>
      <c r="C1" s="32"/>
      <c r="D1" s="32"/>
      <c r="E1" s="32"/>
      <c r="F1" s="33"/>
      <c r="G1" s="22" t="s">
        <v>53</v>
      </c>
      <c r="H1" s="22"/>
      <c r="I1" s="23">
        <v>23817</v>
      </c>
      <c r="J1" s="34"/>
      <c r="K1" s="23">
        <v>23817</v>
      </c>
      <c r="M1" s="7">
        <v>23817</v>
      </c>
      <c r="N1" s="7">
        <v>23817</v>
      </c>
      <c r="O1" s="7">
        <v>23817</v>
      </c>
      <c r="P1" s="7">
        <v>23817</v>
      </c>
      <c r="Q1" s="7">
        <v>23817</v>
      </c>
      <c r="S1" s="7">
        <v>23817</v>
      </c>
      <c r="T1" s="1">
        <v>23817</v>
      </c>
      <c r="U1" s="7">
        <v>23817</v>
      </c>
      <c r="V1" s="7">
        <v>23817</v>
      </c>
      <c r="W1" s="7">
        <v>23817</v>
      </c>
      <c r="X1" s="7">
        <v>23817</v>
      </c>
      <c r="Y1" s="7">
        <v>23817</v>
      </c>
      <c r="Z1" s="7">
        <v>23817</v>
      </c>
      <c r="AA1" s="7">
        <v>23817</v>
      </c>
      <c r="AB1" s="7">
        <v>23817</v>
      </c>
    </row>
    <row r="2" spans="1:28" ht="18.5" x14ac:dyDescent="0.35">
      <c r="A2" s="31" t="s">
        <v>7</v>
      </c>
      <c r="B2" s="22"/>
      <c r="C2" s="32"/>
      <c r="D2" s="32"/>
      <c r="E2" s="32"/>
      <c r="F2" s="22"/>
      <c r="G2" s="22" t="s">
        <v>50</v>
      </c>
      <c r="H2" s="22"/>
      <c r="I2" s="24">
        <v>0</v>
      </c>
      <c r="J2" s="34"/>
      <c r="K2" s="24"/>
      <c r="L2" s="16"/>
      <c r="M2" s="14"/>
      <c r="N2" s="14"/>
      <c r="O2" s="14"/>
      <c r="P2" s="14"/>
      <c r="Q2" s="14"/>
      <c r="R2" s="16"/>
      <c r="S2" s="14"/>
      <c r="T2" s="16"/>
      <c r="U2" s="14"/>
      <c r="V2" s="14"/>
      <c r="W2" s="14"/>
      <c r="X2" s="14"/>
      <c r="Y2" s="14"/>
      <c r="Z2" s="14"/>
      <c r="AA2" s="14"/>
      <c r="AB2" s="14"/>
    </row>
    <row r="3" spans="1:28" ht="18.5" x14ac:dyDescent="0.35">
      <c r="A3" s="31">
        <v>2020</v>
      </c>
      <c r="B3" s="33"/>
      <c r="C3" s="35"/>
      <c r="D3" s="35"/>
      <c r="E3" s="35"/>
      <c r="F3" s="33"/>
      <c r="G3" s="22" t="s">
        <v>57</v>
      </c>
      <c r="H3" s="22"/>
      <c r="I3" s="25">
        <f>'PS Grants'!G2</f>
        <v>0</v>
      </c>
      <c r="J3" s="34"/>
      <c r="K3" s="25">
        <f>'PS Grants'!F2</f>
        <v>0</v>
      </c>
      <c r="M3" s="9">
        <f>'PS Grants'!M2</f>
        <v>0</v>
      </c>
      <c r="N3" s="9">
        <f>'PS Grants'!N2</f>
        <v>0</v>
      </c>
      <c r="O3" s="9">
        <f>'PS Grants'!O2</f>
        <v>0</v>
      </c>
      <c r="P3" s="9">
        <f>'PS Grants'!P2</f>
        <v>0</v>
      </c>
      <c r="Q3" s="9">
        <f>'PS Grants'!Q2</f>
        <v>0</v>
      </c>
      <c r="S3" s="9">
        <f>'PS Grants'!Q2</f>
        <v>0</v>
      </c>
      <c r="U3" s="9">
        <f>'PS Grants'!S2</f>
        <v>0</v>
      </c>
      <c r="V3" s="9">
        <f>'PS Grants'!T2</f>
        <v>0</v>
      </c>
      <c r="W3" s="9">
        <f>'PS Grants'!U2</f>
        <v>0</v>
      </c>
      <c r="X3" s="9">
        <f>'PS Grants'!V2</f>
        <v>0</v>
      </c>
      <c r="Y3" s="9">
        <f>'PS Grants'!W2</f>
        <v>0</v>
      </c>
      <c r="Z3" s="9">
        <f>'PS Grants'!X2</f>
        <v>0</v>
      </c>
      <c r="AA3" s="9">
        <f>'PS Grants'!AB2</f>
        <v>0</v>
      </c>
      <c r="AB3" s="9">
        <f>'PS Grants'!AC2</f>
        <v>0</v>
      </c>
    </row>
    <row r="4" spans="1:28" ht="18.5" x14ac:dyDescent="0.35">
      <c r="A4" s="31"/>
      <c r="B4" s="33"/>
      <c r="C4" s="35"/>
      <c r="D4" s="35"/>
      <c r="E4" s="35"/>
      <c r="F4" s="33"/>
      <c r="G4" s="22" t="s">
        <v>52</v>
      </c>
      <c r="H4" s="22"/>
      <c r="I4" s="23">
        <f>I1-I2+I3</f>
        <v>23817</v>
      </c>
      <c r="J4" s="34"/>
      <c r="K4" s="23">
        <f t="shared" ref="K4" si="0">K1-K2+K3</f>
        <v>23817</v>
      </c>
      <c r="M4" s="7">
        <f t="shared" ref="M4:Q4" si="1">M1-M2+M3</f>
        <v>23817</v>
      </c>
      <c r="N4" s="7">
        <f t="shared" si="1"/>
        <v>23817</v>
      </c>
      <c r="O4" s="7">
        <f t="shared" si="1"/>
        <v>23817</v>
      </c>
      <c r="P4" s="7">
        <f t="shared" si="1"/>
        <v>23817</v>
      </c>
      <c r="Q4" s="7">
        <f t="shared" si="1"/>
        <v>23817</v>
      </c>
      <c r="S4" s="7">
        <f t="shared" ref="S4" si="2">S1-S2+S3</f>
        <v>23817</v>
      </c>
      <c r="U4" s="7">
        <f t="shared" ref="U4:AB4" si="3">U1-U2+U3</f>
        <v>23817</v>
      </c>
      <c r="V4" s="7">
        <f t="shared" si="3"/>
        <v>23817</v>
      </c>
      <c r="W4" s="7">
        <f t="shared" si="3"/>
        <v>23817</v>
      </c>
      <c r="X4" s="7">
        <f t="shared" si="3"/>
        <v>23817</v>
      </c>
      <c r="Y4" s="7">
        <f t="shared" si="3"/>
        <v>23817</v>
      </c>
      <c r="Z4" s="7">
        <f t="shared" si="3"/>
        <v>23817</v>
      </c>
      <c r="AA4" s="7">
        <f t="shared" si="3"/>
        <v>23817</v>
      </c>
      <c r="AB4" s="7">
        <f t="shared" si="3"/>
        <v>23817</v>
      </c>
    </row>
    <row r="5" spans="1:28" s="12" customFormat="1" ht="23.5" x14ac:dyDescent="0.35">
      <c r="A5" s="36"/>
      <c r="B5" s="37"/>
      <c r="C5" s="38"/>
      <c r="D5" s="38"/>
      <c r="E5" s="38"/>
      <c r="F5" s="37"/>
      <c r="G5" s="26" t="s">
        <v>54</v>
      </c>
      <c r="H5" s="26"/>
      <c r="I5" s="27">
        <f>I4-I22</f>
        <v>23817</v>
      </c>
      <c r="J5" s="39"/>
      <c r="K5" s="27" t="e">
        <f>K4-K22</f>
        <v>#DIV/0!</v>
      </c>
      <c r="M5" s="13">
        <f>M4-M22</f>
        <v>23817</v>
      </c>
      <c r="N5" s="13">
        <f>N4-N22</f>
        <v>23817</v>
      </c>
      <c r="O5" s="13">
        <f>O4-O22</f>
        <v>23817</v>
      </c>
      <c r="P5" s="13">
        <f>P4-P22</f>
        <v>23817</v>
      </c>
      <c r="Q5" s="13">
        <f>Q4-Q22</f>
        <v>23817</v>
      </c>
      <c r="S5" s="13" t="e">
        <f>S4-S22</f>
        <v>#DIV/0!</v>
      </c>
      <c r="U5" s="13">
        <f t="shared" ref="U5:AB5" si="4">U4-U22</f>
        <v>23817</v>
      </c>
      <c r="V5" s="13">
        <f t="shared" si="4"/>
        <v>23817</v>
      </c>
      <c r="W5" s="13">
        <f t="shared" si="4"/>
        <v>23817</v>
      </c>
      <c r="X5" s="13">
        <f t="shared" si="4"/>
        <v>23817</v>
      </c>
      <c r="Y5" s="13">
        <f t="shared" si="4"/>
        <v>23817</v>
      </c>
      <c r="Z5" s="13">
        <f t="shared" si="4"/>
        <v>23817</v>
      </c>
      <c r="AA5" s="13">
        <f t="shared" si="4"/>
        <v>23817</v>
      </c>
      <c r="AB5" s="13">
        <f t="shared" si="4"/>
        <v>23817</v>
      </c>
    </row>
    <row r="7" spans="1:28" s="21" customFormat="1" ht="70.5" customHeight="1" x14ac:dyDescent="0.35">
      <c r="A7" s="19" t="s">
        <v>14</v>
      </c>
      <c r="B7" s="19" t="s">
        <v>10</v>
      </c>
      <c r="C7" s="20" t="s">
        <v>8</v>
      </c>
      <c r="D7" s="20" t="s">
        <v>9</v>
      </c>
      <c r="E7" s="20" t="s">
        <v>59</v>
      </c>
      <c r="F7" s="19" t="s">
        <v>11</v>
      </c>
      <c r="G7" s="19" t="s">
        <v>12</v>
      </c>
      <c r="H7" s="19" t="s">
        <v>66</v>
      </c>
      <c r="I7" s="19" t="s">
        <v>37</v>
      </c>
      <c r="J7" s="40"/>
      <c r="K7" s="19" t="s">
        <v>58</v>
      </c>
      <c r="M7" s="19" t="s">
        <v>39</v>
      </c>
      <c r="N7" s="19" t="s">
        <v>40</v>
      </c>
      <c r="O7" s="43" t="s">
        <v>41</v>
      </c>
      <c r="P7" s="19" t="s">
        <v>92</v>
      </c>
      <c r="Q7" s="19" t="s">
        <v>93</v>
      </c>
      <c r="S7" s="19" t="s">
        <v>58</v>
      </c>
      <c r="U7" s="19"/>
      <c r="V7" s="19"/>
      <c r="W7" s="19"/>
      <c r="X7" s="19"/>
      <c r="Y7" s="19"/>
      <c r="Z7" s="19"/>
      <c r="AA7" s="19"/>
      <c r="AB7" s="19"/>
    </row>
    <row r="8" spans="1:28" ht="32.25" customHeight="1" x14ac:dyDescent="0.35">
      <c r="A8" s="4" t="s">
        <v>0</v>
      </c>
      <c r="B8" s="4" t="s">
        <v>67</v>
      </c>
      <c r="C8" s="5"/>
      <c r="D8" s="5"/>
      <c r="E8" s="5" t="s">
        <v>13</v>
      </c>
      <c r="F8" s="4" t="s">
        <v>80</v>
      </c>
      <c r="G8" s="6">
        <v>5000</v>
      </c>
      <c r="H8" s="6">
        <v>1000</v>
      </c>
      <c r="I8" s="15"/>
      <c r="K8" s="15" t="e">
        <f t="shared" ref="K8:K21" si="5">AVERAGE(M8:Q8)</f>
        <v>#DIV/0!</v>
      </c>
      <c r="L8" s="16"/>
      <c r="M8" s="15"/>
      <c r="N8" s="15"/>
      <c r="O8" s="15"/>
      <c r="P8" s="15"/>
      <c r="Q8" s="15"/>
      <c r="R8" s="16"/>
      <c r="S8" s="44" t="e">
        <f>AVERAGE(U8:AB8)</f>
        <v>#DIV/0!</v>
      </c>
      <c r="T8" s="16"/>
      <c r="U8" s="15"/>
      <c r="V8" s="15"/>
      <c r="W8" s="15"/>
      <c r="X8" s="15"/>
      <c r="Y8" s="15"/>
      <c r="Z8" s="15"/>
      <c r="AA8" s="15"/>
      <c r="AB8" s="15"/>
    </row>
    <row r="9" spans="1:28" ht="32.25" customHeight="1" x14ac:dyDescent="0.35">
      <c r="A9" s="4" t="s">
        <v>0</v>
      </c>
      <c r="B9" s="4" t="s">
        <v>79</v>
      </c>
      <c r="C9" s="5" t="s">
        <v>13</v>
      </c>
      <c r="D9" s="5"/>
      <c r="E9" s="5"/>
      <c r="F9" s="4" t="s">
        <v>78</v>
      </c>
      <c r="G9" s="6">
        <v>0</v>
      </c>
      <c r="H9" s="6">
        <v>1000</v>
      </c>
      <c r="I9" s="15"/>
      <c r="K9" s="15" t="e">
        <f t="shared" si="5"/>
        <v>#DIV/0!</v>
      </c>
      <c r="L9" s="16"/>
      <c r="M9" s="15"/>
      <c r="N9" s="15"/>
      <c r="O9" s="15"/>
      <c r="P9" s="15"/>
      <c r="Q9" s="15"/>
      <c r="R9" s="16"/>
      <c r="S9" s="44" t="e">
        <f t="shared" ref="S9:S21" si="6">AVERAGE(U9:AB9)</f>
        <v>#DIV/0!</v>
      </c>
      <c r="T9" s="16"/>
      <c r="U9" s="15"/>
      <c r="V9" s="15"/>
      <c r="W9" s="15"/>
      <c r="X9" s="15"/>
      <c r="Y9" s="15"/>
      <c r="Z9" s="15"/>
      <c r="AA9" s="15"/>
      <c r="AB9" s="15"/>
    </row>
    <row r="10" spans="1:28" ht="32.25" customHeight="1" x14ac:dyDescent="0.35">
      <c r="A10" s="4" t="s">
        <v>0</v>
      </c>
      <c r="B10" s="4" t="s">
        <v>68</v>
      </c>
      <c r="C10" s="5" t="s">
        <v>13</v>
      </c>
      <c r="D10" s="5"/>
      <c r="E10" s="5"/>
      <c r="F10" s="4" t="s">
        <v>81</v>
      </c>
      <c r="G10" s="6">
        <v>5000</v>
      </c>
      <c r="H10" s="6">
        <v>3400</v>
      </c>
      <c r="I10" s="15"/>
      <c r="K10" s="15" t="e">
        <f t="shared" si="5"/>
        <v>#DIV/0!</v>
      </c>
      <c r="L10" s="16"/>
      <c r="M10" s="15"/>
      <c r="N10" s="15"/>
      <c r="O10" s="15"/>
      <c r="P10" s="15"/>
      <c r="Q10" s="15"/>
      <c r="R10" s="16"/>
      <c r="S10" s="44" t="e">
        <f t="shared" si="6"/>
        <v>#DIV/0!</v>
      </c>
      <c r="T10" s="16"/>
      <c r="U10" s="15"/>
      <c r="V10" s="15"/>
      <c r="W10" s="15"/>
      <c r="X10" s="15"/>
      <c r="Y10" s="15"/>
      <c r="Z10" s="15"/>
      <c r="AA10" s="15"/>
      <c r="AB10" s="15"/>
    </row>
    <row r="11" spans="1:28" ht="32.25" customHeight="1" x14ac:dyDescent="0.35">
      <c r="A11" s="4" t="s">
        <v>1</v>
      </c>
      <c r="B11" s="4" t="s">
        <v>69</v>
      </c>
      <c r="C11" s="5"/>
      <c r="D11" s="5" t="s">
        <v>13</v>
      </c>
      <c r="E11" s="5"/>
      <c r="F11" s="4" t="s">
        <v>82</v>
      </c>
      <c r="G11" s="6">
        <v>4000</v>
      </c>
      <c r="H11" s="6">
        <v>4000</v>
      </c>
      <c r="I11" s="15"/>
      <c r="K11" s="15" t="e">
        <f t="shared" si="5"/>
        <v>#DIV/0!</v>
      </c>
      <c r="L11" s="16"/>
      <c r="M11" s="15"/>
      <c r="N11" s="15"/>
      <c r="O11" s="15"/>
      <c r="P11" s="15"/>
      <c r="Q11" s="15"/>
      <c r="R11" s="16"/>
      <c r="S11" s="44" t="e">
        <f t="shared" si="6"/>
        <v>#DIV/0!</v>
      </c>
      <c r="T11" s="16"/>
      <c r="U11" s="15"/>
      <c r="V11" s="15"/>
      <c r="W11" s="15"/>
      <c r="X11" s="15"/>
      <c r="Y11" s="15"/>
      <c r="Z11" s="15"/>
      <c r="AA11" s="15"/>
      <c r="AB11" s="15"/>
    </row>
    <row r="12" spans="1:28" ht="32.25" customHeight="1" x14ac:dyDescent="0.35">
      <c r="A12" s="4" t="s">
        <v>1</v>
      </c>
      <c r="B12" s="4" t="s">
        <v>2</v>
      </c>
      <c r="C12" s="5" t="s">
        <v>13</v>
      </c>
      <c r="D12" s="5"/>
      <c r="E12" s="5"/>
      <c r="F12" s="4" t="s">
        <v>157</v>
      </c>
      <c r="G12" s="6">
        <v>0</v>
      </c>
      <c r="H12" s="6">
        <v>1925</v>
      </c>
      <c r="I12" s="15"/>
      <c r="K12" s="15" t="e">
        <f t="shared" si="5"/>
        <v>#DIV/0!</v>
      </c>
      <c r="L12" s="16"/>
      <c r="M12" s="15"/>
      <c r="N12" s="15"/>
      <c r="O12" s="15"/>
      <c r="P12" s="15"/>
      <c r="Q12" s="15"/>
      <c r="R12" s="16"/>
      <c r="S12" s="44" t="e">
        <f t="shared" si="6"/>
        <v>#DIV/0!</v>
      </c>
      <c r="T12" s="16"/>
      <c r="U12" s="15"/>
      <c r="V12" s="15"/>
      <c r="W12" s="15"/>
      <c r="X12" s="15"/>
      <c r="Y12" s="15"/>
      <c r="Z12" s="15"/>
      <c r="AA12" s="15"/>
      <c r="AB12" s="15"/>
    </row>
    <row r="13" spans="1:28" ht="32.25" customHeight="1" x14ac:dyDescent="0.35">
      <c r="A13" s="4" t="s">
        <v>62</v>
      </c>
      <c r="B13" s="4" t="s">
        <v>70</v>
      </c>
      <c r="C13" s="5"/>
      <c r="D13" s="5"/>
      <c r="E13" s="5" t="s">
        <v>13</v>
      </c>
      <c r="F13" s="4" t="s">
        <v>83</v>
      </c>
      <c r="G13" s="6">
        <v>8000</v>
      </c>
      <c r="H13" s="6">
        <v>0</v>
      </c>
      <c r="I13" s="15"/>
      <c r="K13" s="15" t="e">
        <f t="shared" si="5"/>
        <v>#DIV/0!</v>
      </c>
      <c r="L13" s="16"/>
      <c r="M13" s="15"/>
      <c r="N13" s="15"/>
      <c r="O13" s="15"/>
      <c r="P13" s="15"/>
      <c r="Q13" s="15"/>
      <c r="R13" s="16"/>
      <c r="S13" s="44" t="e">
        <f t="shared" si="6"/>
        <v>#DIV/0!</v>
      </c>
      <c r="T13" s="16"/>
      <c r="U13" s="15"/>
      <c r="V13" s="15"/>
      <c r="W13" s="15"/>
      <c r="X13" s="15"/>
      <c r="Y13" s="15"/>
      <c r="Z13" s="15"/>
      <c r="AA13" s="15"/>
      <c r="AB13" s="15"/>
    </row>
    <row r="14" spans="1:28" ht="32.25" customHeight="1" x14ac:dyDescent="0.35">
      <c r="A14" s="4" t="s">
        <v>28</v>
      </c>
      <c r="B14" s="4" t="s">
        <v>71</v>
      </c>
      <c r="C14" s="5" t="s">
        <v>13</v>
      </c>
      <c r="D14" s="5"/>
      <c r="E14" s="5"/>
      <c r="F14" s="4" t="s">
        <v>84</v>
      </c>
      <c r="G14" s="6">
        <v>2500</v>
      </c>
      <c r="H14" s="6">
        <v>0</v>
      </c>
      <c r="I14" s="15"/>
      <c r="K14" s="15" t="e">
        <f t="shared" si="5"/>
        <v>#DIV/0!</v>
      </c>
      <c r="L14" s="16"/>
      <c r="M14" s="15"/>
      <c r="N14" s="15"/>
      <c r="O14" s="15"/>
      <c r="P14" s="15"/>
      <c r="Q14" s="15"/>
      <c r="R14" s="16"/>
      <c r="S14" s="44" t="e">
        <f t="shared" si="6"/>
        <v>#DIV/0!</v>
      </c>
      <c r="T14" s="16"/>
      <c r="U14" s="15"/>
      <c r="V14" s="15"/>
      <c r="W14" s="15"/>
      <c r="X14" s="15"/>
      <c r="Y14" s="15"/>
      <c r="Z14" s="15"/>
      <c r="AA14" s="15"/>
      <c r="AB14" s="15"/>
    </row>
    <row r="15" spans="1:28" ht="32.25" customHeight="1" x14ac:dyDescent="0.35">
      <c r="A15" s="4" t="s">
        <v>3</v>
      </c>
      <c r="B15" s="4" t="s">
        <v>3</v>
      </c>
      <c r="C15" s="5" t="s">
        <v>13</v>
      </c>
      <c r="D15" s="5"/>
      <c r="E15" s="5"/>
      <c r="F15" s="4" t="s">
        <v>85</v>
      </c>
      <c r="G15" s="6">
        <v>1900</v>
      </c>
      <c r="H15" s="6">
        <v>1472</v>
      </c>
      <c r="I15" s="15"/>
      <c r="K15" s="15" t="e">
        <f t="shared" si="5"/>
        <v>#DIV/0!</v>
      </c>
      <c r="L15" s="16"/>
      <c r="M15" s="15"/>
      <c r="N15" s="15"/>
      <c r="O15" s="15"/>
      <c r="P15" s="15"/>
      <c r="Q15" s="15"/>
      <c r="R15" s="16"/>
      <c r="S15" s="44" t="e">
        <f t="shared" si="6"/>
        <v>#DIV/0!</v>
      </c>
      <c r="T15" s="16"/>
      <c r="U15" s="15"/>
      <c r="V15" s="15"/>
      <c r="W15" s="15"/>
      <c r="X15" s="15"/>
      <c r="Y15" s="15"/>
      <c r="Z15" s="15"/>
      <c r="AA15" s="15"/>
      <c r="AB15" s="15"/>
    </row>
    <row r="16" spans="1:28" ht="32.25" customHeight="1" x14ac:dyDescent="0.35">
      <c r="A16" s="4" t="s">
        <v>4</v>
      </c>
      <c r="B16" s="4" t="s">
        <v>73</v>
      </c>
      <c r="C16" s="5" t="s">
        <v>13</v>
      </c>
      <c r="D16" s="5"/>
      <c r="E16" s="5"/>
      <c r="F16" s="4" t="s">
        <v>87</v>
      </c>
      <c r="G16" s="6">
        <v>5000</v>
      </c>
      <c r="H16" s="6">
        <v>5000</v>
      </c>
      <c r="I16" s="15"/>
      <c r="K16" s="15" t="e">
        <f t="shared" si="5"/>
        <v>#DIV/0!</v>
      </c>
      <c r="L16" s="16"/>
      <c r="M16" s="15"/>
      <c r="N16" s="15"/>
      <c r="O16" s="15"/>
      <c r="P16" s="15"/>
      <c r="Q16" s="15"/>
      <c r="R16" s="16"/>
      <c r="S16" s="44" t="e">
        <f t="shared" si="6"/>
        <v>#DIV/0!</v>
      </c>
      <c r="T16" s="16"/>
      <c r="U16" s="15"/>
      <c r="V16" s="15"/>
      <c r="W16" s="15"/>
      <c r="X16" s="15"/>
      <c r="Y16" s="15"/>
      <c r="Z16" s="15"/>
      <c r="AA16" s="15"/>
      <c r="AB16" s="15"/>
    </row>
    <row r="17" spans="1:28" ht="32.25" customHeight="1" x14ac:dyDescent="0.35">
      <c r="A17" s="4" t="s">
        <v>4</v>
      </c>
      <c r="B17" s="4" t="s">
        <v>72</v>
      </c>
      <c r="C17" s="5"/>
      <c r="D17" s="5"/>
      <c r="E17" s="5" t="s">
        <v>13</v>
      </c>
      <c r="F17" s="4" t="s">
        <v>86</v>
      </c>
      <c r="G17" s="6">
        <v>2000</v>
      </c>
      <c r="H17" s="6">
        <v>1020</v>
      </c>
      <c r="I17" s="15"/>
      <c r="K17" s="15" t="e">
        <f t="shared" si="5"/>
        <v>#DIV/0!</v>
      </c>
      <c r="L17" s="16"/>
      <c r="M17" s="15"/>
      <c r="N17" s="15"/>
      <c r="O17" s="15"/>
      <c r="P17" s="15"/>
      <c r="Q17" s="15"/>
      <c r="R17" s="16"/>
      <c r="S17" s="44" t="e">
        <f t="shared" si="6"/>
        <v>#DIV/0!</v>
      </c>
      <c r="T17" s="16"/>
      <c r="U17" s="15"/>
      <c r="V17" s="15"/>
      <c r="W17" s="15"/>
      <c r="X17" s="15"/>
      <c r="Y17" s="15"/>
      <c r="Z17" s="15"/>
      <c r="AA17" s="15"/>
      <c r="AB17" s="15"/>
    </row>
    <row r="18" spans="1:28" ht="32.25" customHeight="1" x14ac:dyDescent="0.35">
      <c r="A18" s="4" t="s">
        <v>63</v>
      </c>
      <c r="B18" s="4" t="s">
        <v>75</v>
      </c>
      <c r="C18" s="5" t="s">
        <v>13</v>
      </c>
      <c r="D18" s="5"/>
      <c r="E18" s="5"/>
      <c r="F18" s="4" t="s">
        <v>88</v>
      </c>
      <c r="G18" s="6">
        <v>5000</v>
      </c>
      <c r="H18" s="6">
        <v>0</v>
      </c>
      <c r="I18" s="15"/>
      <c r="K18" s="15" t="e">
        <f t="shared" si="5"/>
        <v>#DIV/0!</v>
      </c>
      <c r="L18" s="16"/>
      <c r="M18" s="15"/>
      <c r="N18" s="15"/>
      <c r="O18" s="15"/>
      <c r="P18" s="15"/>
      <c r="Q18" s="15"/>
      <c r="R18" s="16"/>
      <c r="S18" s="44" t="e">
        <f t="shared" si="6"/>
        <v>#DIV/0!</v>
      </c>
      <c r="T18" s="16"/>
      <c r="U18" s="15"/>
      <c r="V18" s="15"/>
      <c r="W18" s="15"/>
      <c r="X18" s="15"/>
      <c r="Y18" s="15"/>
      <c r="Z18" s="15"/>
      <c r="AA18" s="15"/>
      <c r="AB18" s="15"/>
    </row>
    <row r="19" spans="1:28" ht="32.25" customHeight="1" x14ac:dyDescent="0.35">
      <c r="A19" s="4" t="s">
        <v>64</v>
      </c>
      <c r="B19" s="4" t="s">
        <v>76</v>
      </c>
      <c r="C19" s="5" t="s">
        <v>13</v>
      </c>
      <c r="D19" s="5"/>
      <c r="E19" s="5"/>
      <c r="F19" s="4" t="s">
        <v>89</v>
      </c>
      <c r="G19" s="6">
        <v>1000</v>
      </c>
      <c r="H19" s="6">
        <v>0</v>
      </c>
      <c r="I19" s="15"/>
      <c r="K19" s="15" t="e">
        <f t="shared" si="5"/>
        <v>#DIV/0!</v>
      </c>
      <c r="L19" s="16"/>
      <c r="M19" s="15"/>
      <c r="N19" s="15"/>
      <c r="O19" s="15"/>
      <c r="P19" s="15"/>
      <c r="Q19" s="15"/>
      <c r="R19" s="16"/>
      <c r="S19" s="44" t="e">
        <f t="shared" si="6"/>
        <v>#DIV/0!</v>
      </c>
      <c r="T19" s="16"/>
      <c r="U19" s="15"/>
      <c r="V19" s="15"/>
      <c r="W19" s="15"/>
      <c r="X19" s="15"/>
      <c r="Y19" s="15"/>
      <c r="Z19" s="15"/>
      <c r="AA19" s="15"/>
      <c r="AB19" s="15"/>
    </row>
    <row r="20" spans="1:28" ht="32.25" customHeight="1" x14ac:dyDescent="0.35">
      <c r="A20" s="4" t="s">
        <v>65</v>
      </c>
      <c r="B20" s="4" t="s">
        <v>77</v>
      </c>
      <c r="C20" s="5" t="s">
        <v>13</v>
      </c>
      <c r="D20" s="5"/>
      <c r="E20" s="5"/>
      <c r="F20" s="4" t="s">
        <v>90</v>
      </c>
      <c r="G20" s="6">
        <v>2000</v>
      </c>
      <c r="H20" s="6">
        <v>0</v>
      </c>
      <c r="I20" s="15"/>
      <c r="K20" s="15" t="e">
        <f t="shared" si="5"/>
        <v>#DIV/0!</v>
      </c>
      <c r="L20" s="16"/>
      <c r="M20" s="15"/>
      <c r="N20" s="15"/>
      <c r="O20" s="15"/>
      <c r="P20" s="15"/>
      <c r="Q20" s="15"/>
      <c r="R20" s="16"/>
      <c r="S20" s="44" t="e">
        <f t="shared" si="6"/>
        <v>#DIV/0!</v>
      </c>
      <c r="T20" s="16"/>
      <c r="U20" s="15"/>
      <c r="V20" s="15"/>
      <c r="W20" s="15"/>
      <c r="X20" s="15"/>
      <c r="Y20" s="15"/>
      <c r="Z20" s="15"/>
      <c r="AA20" s="15"/>
      <c r="AB20" s="15"/>
    </row>
    <row r="21" spans="1:28" ht="32.25" customHeight="1" x14ac:dyDescent="0.35">
      <c r="A21" s="4" t="s">
        <v>5</v>
      </c>
      <c r="B21" s="4" t="s">
        <v>74</v>
      </c>
      <c r="C21" s="5"/>
      <c r="D21" s="5"/>
      <c r="E21" s="5" t="s">
        <v>13</v>
      </c>
      <c r="F21" s="4" t="s">
        <v>91</v>
      </c>
      <c r="G21" s="6">
        <v>1000</v>
      </c>
      <c r="H21" s="6">
        <v>5000</v>
      </c>
      <c r="I21" s="15"/>
      <c r="K21" s="15" t="e">
        <f t="shared" si="5"/>
        <v>#DIV/0!</v>
      </c>
      <c r="L21" s="16"/>
      <c r="M21" s="15"/>
      <c r="N21" s="15"/>
      <c r="O21" s="15"/>
      <c r="P21" s="15"/>
      <c r="Q21" s="15"/>
      <c r="R21" s="16"/>
      <c r="S21" s="44" t="e">
        <f t="shared" si="6"/>
        <v>#DIV/0!</v>
      </c>
      <c r="T21" s="16"/>
      <c r="U21" s="15"/>
      <c r="V21" s="15"/>
      <c r="W21" s="15"/>
      <c r="X21" s="15"/>
      <c r="Y21" s="15"/>
      <c r="Z21" s="15"/>
      <c r="AA21" s="15"/>
      <c r="AB21" s="15"/>
    </row>
    <row r="22" spans="1:28" ht="15" thickBot="1" x14ac:dyDescent="0.4">
      <c r="G22" s="8">
        <f>SUM(G8:G21)</f>
        <v>42400</v>
      </c>
      <c r="H22" s="8">
        <f>SUM(H8:H21)</f>
        <v>23817</v>
      </c>
      <c r="I22" s="8">
        <f>SUM(I8:I21)</f>
        <v>0</v>
      </c>
      <c r="K22" s="8" t="e">
        <f>SUM(K8:K21)</f>
        <v>#DIV/0!</v>
      </c>
      <c r="M22" s="8">
        <f>SUM(M8:M21)</f>
        <v>0</v>
      </c>
      <c r="N22" s="8">
        <f>SUM(N8:N21)</f>
        <v>0</v>
      </c>
      <c r="O22" s="8">
        <f>SUM(O8:O21)</f>
        <v>0</v>
      </c>
      <c r="P22" s="8">
        <f>SUM(P8:P21)</f>
        <v>0</v>
      </c>
      <c r="Q22" s="8">
        <f>SUM(Q8:Q21)</f>
        <v>0</v>
      </c>
      <c r="S22" s="8" t="e">
        <f>SUM(S8:S21)</f>
        <v>#DIV/0!</v>
      </c>
      <c r="U22" s="8">
        <f t="shared" ref="U22:AB22" si="7">SUM(U8:U21)</f>
        <v>0</v>
      </c>
      <c r="V22" s="8">
        <f t="shared" si="7"/>
        <v>0</v>
      </c>
      <c r="W22" s="8">
        <f t="shared" si="7"/>
        <v>0</v>
      </c>
      <c r="X22" s="8">
        <f t="shared" si="7"/>
        <v>0</v>
      </c>
      <c r="Y22" s="8">
        <f t="shared" si="7"/>
        <v>0</v>
      </c>
      <c r="Z22" s="8">
        <f t="shared" si="7"/>
        <v>0</v>
      </c>
      <c r="AA22" s="8">
        <f t="shared" si="7"/>
        <v>0</v>
      </c>
      <c r="AB22" s="8">
        <f t="shared" si="7"/>
        <v>0</v>
      </c>
    </row>
    <row r="23" spans="1:28" ht="15" thickTop="1" x14ac:dyDescent="0.35"/>
  </sheetData>
  <conditionalFormatting sqref="A16:B21 F16:G21 C16:E20 A8:G15 H8:XFD21">
    <cfRule type="expression" dxfId="5" priority="37">
      <formula>MOD(ROW(),2)=0</formula>
    </cfRule>
  </conditionalFormatting>
  <conditionalFormatting sqref="I5">
    <cfRule type="cellIs" dxfId="4" priority="21" operator="lessThan">
      <formula>0</formula>
    </cfRule>
  </conditionalFormatting>
  <conditionalFormatting sqref="M5:Q5">
    <cfRule type="cellIs" dxfId="3" priority="7" operator="lessThan">
      <formula>0</formula>
    </cfRule>
  </conditionalFormatting>
  <conditionalFormatting sqref="U5:AB5">
    <cfRule type="cellIs" dxfId="2" priority="6" operator="lessThan">
      <formula>0</formula>
    </cfRule>
  </conditionalFormatting>
  <conditionalFormatting sqref="S5">
    <cfRule type="cellIs" dxfId="1" priority="4" operator="lessThan">
      <formula>0</formula>
    </cfRule>
  </conditionalFormatting>
  <conditionalFormatting sqref="K5">
    <cfRule type="cellIs" dxfId="0" priority="1" operator="lessThan">
      <formula>0</formula>
    </cfRule>
  </conditionalFormatting>
  <pageMargins left="0.25" right="0.25" top="0.75" bottom="0.75" header="0.3" footer="0.3"/>
  <pageSetup scale="69" orientation="landscape" r:id="rId1"/>
  <headerFooter>
    <oddFooter>&amp;C&amp;P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PS Grants</vt:lpstr>
      <vt:lpstr>ED Grants</vt:lpstr>
      <vt:lpstr>'ED Grants'!Print_Area</vt:lpstr>
      <vt:lpstr>'PS Grants'!Print_Area</vt:lpstr>
      <vt:lpstr>'ED Grants'!Print_Titles</vt:lpstr>
      <vt:lpstr>'PS Grants'!Print_Titles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2020-01-13T17:02:51Z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